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ants-my.sharepoint.com/personal/hps1od_hants_gov_uk/Documents/Desktop/"/>
    </mc:Choice>
  </mc:AlternateContent>
  <xr:revisionPtr revIDLastSave="0" documentId="8_{CDE06EDD-4EFA-4FE7-8DE0-22A2E6A838F6}" xr6:coauthVersionLast="47" xr6:coauthVersionMax="47" xr10:uidLastSave="{00000000-0000-0000-0000-000000000000}"/>
  <bookViews>
    <workbookView xWindow="28680" yWindow="-120" windowWidth="38640" windowHeight="21120" firstSheet="1" activeTab="1" xr2:uid="{00000000-000D-0000-FFFF-FFFF00000000}"/>
  </bookViews>
  <sheets>
    <sheet name="Sheet1" sheetId="1" state="hidden" r:id="rId1"/>
    <sheet name="PS Web shop estimation tool" sheetId="3" r:id="rId2"/>
  </sheets>
  <definedNames>
    <definedName name="Unlocked">#REF!,#REF!,#REF!,#REF!,#REF!,#REF!,#REF!,#REF!,#REF!,#REF!,#REF!,#REF!,#REF!,#REF!,#REF!,#REF!,#REF!,#REF!,#REF!,#REF!,#REF!,#REF!,#REF!,#REF!,#REF!,#REF!,#REF!,#REF!,#REF!,#REF!,#REF!,#REF!,#REF!,#REF!,#REF!,#REF!,#REF!,#REF!,#REF!,#REF!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3" l="1"/>
  <c r="S11" i="3"/>
  <c r="I33" i="3"/>
  <c r="I35" i="3"/>
  <c r="I37" i="3"/>
  <c r="I39" i="3"/>
  <c r="I41" i="3"/>
  <c r="I88" i="3"/>
  <c r="I86" i="3"/>
  <c r="I84" i="3"/>
  <c r="I82" i="3"/>
  <c r="I80" i="3"/>
  <c r="I31" i="3"/>
  <c r="I45" i="3"/>
  <c r="I47" i="3"/>
  <c r="I49" i="3"/>
  <c r="S87" i="3" l="1"/>
  <c r="S39" i="3" l="1"/>
  <c r="S37" i="3"/>
  <c r="S35" i="3"/>
  <c r="S83" i="3"/>
  <c r="S71" i="3"/>
  <c r="S73" i="3"/>
  <c r="S75" i="3"/>
  <c r="S77" i="3"/>
  <c r="S79" i="3"/>
  <c r="S81" i="3"/>
  <c r="S69" i="3"/>
  <c r="S67" i="3"/>
  <c r="S65" i="3"/>
  <c r="S63" i="3"/>
  <c r="S61" i="3"/>
  <c r="S59" i="3"/>
  <c r="S55" i="3"/>
  <c r="S53" i="3"/>
  <c r="S51" i="3"/>
  <c r="S47" i="3"/>
  <c r="S45" i="3"/>
  <c r="S43" i="3"/>
  <c r="S27" i="3"/>
  <c r="S29" i="3"/>
  <c r="S31" i="3"/>
  <c r="S23" i="3"/>
  <c r="S21" i="3"/>
  <c r="S19" i="3"/>
  <c r="S15" i="3"/>
  <c r="S13" i="3"/>
  <c r="I71" i="3"/>
  <c r="I69" i="3"/>
  <c r="I65" i="3"/>
  <c r="I63" i="3"/>
  <c r="I61" i="3"/>
  <c r="I59" i="3"/>
  <c r="I57" i="3"/>
  <c r="I55" i="3"/>
  <c r="I53" i="3"/>
  <c r="I27" i="3"/>
  <c r="I25" i="3"/>
  <c r="I23" i="3"/>
  <c r="I21" i="3"/>
  <c r="I17" i="3"/>
  <c r="I15" i="3"/>
  <c r="I13" i="3"/>
  <c r="E6" i="3" l="1"/>
  <c r="H205" i="1"/>
  <c r="H203" i="1"/>
  <c r="H201" i="1"/>
  <c r="H199" i="1"/>
  <c r="H197" i="1"/>
  <c r="H195" i="1"/>
  <c r="H193" i="1"/>
  <c r="H191" i="1"/>
  <c r="H189" i="1"/>
  <c r="H187" i="1"/>
  <c r="H185" i="1"/>
  <c r="H183" i="1"/>
  <c r="H181" i="1"/>
  <c r="H179" i="1"/>
  <c r="H177" i="1"/>
  <c r="H175" i="1"/>
  <c r="H173" i="1"/>
  <c r="H171" i="1"/>
  <c r="H169" i="1"/>
  <c r="H167" i="1"/>
  <c r="H165" i="1"/>
  <c r="H163" i="1"/>
  <c r="H161" i="1"/>
  <c r="H159" i="1"/>
  <c r="H157" i="1"/>
  <c r="H155" i="1"/>
  <c r="H153" i="1"/>
  <c r="H151" i="1"/>
  <c r="H147" i="1"/>
  <c r="H145" i="1"/>
  <c r="H143" i="1"/>
  <c r="H141" i="1"/>
  <c r="H139" i="1"/>
  <c r="H137" i="1"/>
  <c r="H135" i="1"/>
  <c r="H133" i="1"/>
  <c r="H131" i="1"/>
  <c r="H129" i="1"/>
  <c r="H125" i="1"/>
  <c r="H123" i="1"/>
  <c r="H111" i="1"/>
  <c r="H109" i="1"/>
  <c r="H107" i="1"/>
  <c r="H79" i="1"/>
  <c r="H77" i="1"/>
  <c r="H75" i="1"/>
  <c r="H67" i="1"/>
  <c r="H65" i="1"/>
  <c r="H61" i="1"/>
  <c r="H59" i="1"/>
  <c r="H57" i="1"/>
  <c r="H55" i="1"/>
  <c r="H53" i="1"/>
  <c r="H51" i="1"/>
  <c r="H49" i="1"/>
  <c r="H45" i="1"/>
  <c r="H39" i="1"/>
  <c r="H37" i="1"/>
  <c r="H35" i="1"/>
  <c r="H33" i="1"/>
  <c r="H31" i="1"/>
  <c r="H29" i="1"/>
  <c r="H27" i="1"/>
  <c r="H25" i="1"/>
  <c r="H21" i="1"/>
  <c r="H19" i="1"/>
  <c r="H17" i="1"/>
  <c r="H15" i="1"/>
  <c r="H13" i="1"/>
  <c r="H11" i="1"/>
  <c r="H9" i="1"/>
  <c r="H7" i="1"/>
  <c r="D127" i="1"/>
  <c r="H127" i="1" s="1"/>
  <c r="D119" i="1"/>
  <c r="H119" i="1" s="1"/>
  <c r="D117" i="1"/>
  <c r="H117" i="1" s="1"/>
  <c r="D115" i="1"/>
  <c r="H115" i="1" s="1"/>
  <c r="D87" i="1"/>
  <c r="H87" i="1" s="1"/>
  <c r="D85" i="1"/>
  <c r="H85" i="1" s="1"/>
  <c r="D83" i="1"/>
  <c r="H83" i="1" s="1"/>
  <c r="D103" i="1"/>
  <c r="H103" i="1" s="1"/>
  <c r="D101" i="1"/>
  <c r="H101" i="1" s="1"/>
  <c r="D99" i="1"/>
  <c r="H99" i="1" s="1"/>
  <c r="D95" i="1"/>
  <c r="H95" i="1" s="1"/>
  <c r="D93" i="1"/>
  <c r="H93" i="1" s="1"/>
  <c r="D91" i="1"/>
  <c r="H91" i="1" s="1"/>
  <c r="D43" i="1"/>
  <c r="H43" i="1" s="1"/>
  <c r="D71" i="1"/>
  <c r="H71" i="1" s="1"/>
  <c r="C2" i="1" l="1"/>
</calcChain>
</file>

<file path=xl/sharedStrings.xml><?xml version="1.0" encoding="utf-8"?>
<sst xmlns="http://schemas.openxmlformats.org/spreadsheetml/2006/main" count="200" uniqueCount="149">
  <si>
    <t>Total Job Cost</t>
  </si>
  <si>
    <t>Product Type</t>
  </si>
  <si>
    <t>Cost per unit</t>
  </si>
  <si>
    <t>Quantity</t>
  </si>
  <si>
    <t>Cost</t>
  </si>
  <si>
    <t>Paper 80-150gsm</t>
  </si>
  <si>
    <t>A4 Single Sided - Black &amp; White</t>
  </si>
  <si>
    <t>A4 Single Sided - Colour</t>
  </si>
  <si>
    <t>A4 Double Sided - Black &amp; White</t>
  </si>
  <si>
    <t>A4 Double Sided - Colour</t>
  </si>
  <si>
    <t>A3 Single Sided - Black &amp; White</t>
  </si>
  <si>
    <t>A3 Single Sided - Colour</t>
  </si>
  <si>
    <t>A3 Double Sided - Black &amp; White</t>
  </si>
  <si>
    <t>A3 Double Sided - Colour</t>
  </si>
  <si>
    <t xml:space="preserve">Board 160-300gsm + Special stock </t>
  </si>
  <si>
    <t>Transactional Print per side</t>
  </si>
  <si>
    <t>Set up charge (Mail merge)</t>
  </si>
  <si>
    <t>Click Charge</t>
  </si>
  <si>
    <t>Binding</t>
  </si>
  <si>
    <t>Wire / Coil / Heat binding</t>
  </si>
  <si>
    <t xml:space="preserve">Saddle Stitch </t>
  </si>
  <si>
    <t>Stapling (Hand)</t>
  </si>
  <si>
    <t>Acetate A4</t>
  </si>
  <si>
    <t>Acetate A3</t>
  </si>
  <si>
    <t>Backing board / Cover A4</t>
  </si>
  <si>
    <t>Backing board / Cover A3</t>
  </si>
  <si>
    <t>Laminating</t>
  </si>
  <si>
    <t>A4 Encapsulate</t>
  </si>
  <si>
    <t>A3 Encapsulate</t>
  </si>
  <si>
    <t>Finishing (Time only)</t>
  </si>
  <si>
    <t>Time charge per minute</t>
  </si>
  <si>
    <t>Large Format - Poster</t>
  </si>
  <si>
    <t>A0 160gsm</t>
  </si>
  <si>
    <t>A1 160gsm</t>
  </si>
  <si>
    <t>A2 160gsm</t>
  </si>
  <si>
    <t>Large Format - Poster Laminated</t>
  </si>
  <si>
    <t>Large Format - Poster mounted</t>
  </si>
  <si>
    <t>Large Format 
Poster mounted &amp; Laminated</t>
  </si>
  <si>
    <t>Large Format - Poster (Polyart)</t>
  </si>
  <si>
    <t>A0 75gsm Polyart</t>
  </si>
  <si>
    <t>A1 75gsm Polyart</t>
  </si>
  <si>
    <t>A2 75gsm Polyart</t>
  </si>
  <si>
    <t>Large Format - Poster (Polyart)
Mounted</t>
  </si>
  <si>
    <t>Maps &amp; Plans</t>
  </si>
  <si>
    <t>A0 Black &amp; White from PDF</t>
  </si>
  <si>
    <t>A1 Black &amp; White from PDF</t>
  </si>
  <si>
    <t>A2 Black &amp; White from PDF</t>
  </si>
  <si>
    <t>A0 Colour from PDF</t>
  </si>
  <si>
    <t>A1 Colour from PDF</t>
  </si>
  <si>
    <t>A2 Colour from PDF</t>
  </si>
  <si>
    <t>A0 Black &amp; White from Hard copy</t>
  </si>
  <si>
    <t>A1 Black &amp; White from Hard copy</t>
  </si>
  <si>
    <t>A2 Black &amp; White from Hard copy</t>
  </si>
  <si>
    <t>A0 Colour from Hard copy</t>
  </si>
  <si>
    <t>A1 Colour from Hard copy</t>
  </si>
  <si>
    <t>A2 Colour from Hard copy</t>
  </si>
  <si>
    <t>Folding charge to A4</t>
  </si>
  <si>
    <t>CD &amp; DVD Duplication</t>
  </si>
  <si>
    <t>CD Duplication - No Print (1 off)</t>
  </si>
  <si>
    <t>CD Duplication - No Print (2 off)</t>
  </si>
  <si>
    <t>CD Duplication - No Print (3-5 off)</t>
  </si>
  <si>
    <t>CD Duplication - No Print (6-10 off)</t>
  </si>
  <si>
    <t>CD Duplication - No Print (11-25 off)</t>
  </si>
  <si>
    <t>CD Duplication - No Print (26-50 off)</t>
  </si>
  <si>
    <t>CD Duplication - No Print (51-100 off)</t>
  </si>
  <si>
    <t>DVD Duplication - No Print (1 off)</t>
  </si>
  <si>
    <t>DVD Duplication - No Print (2 off)</t>
  </si>
  <si>
    <t>DVD Duplication - No Print (3-5 off)</t>
  </si>
  <si>
    <t>DVD Duplication - No Print (6-10 off)</t>
  </si>
  <si>
    <t>DVD Duplication - No Print (11-25 off)</t>
  </si>
  <si>
    <t>DVD Duplication - No Print (26-50 off)</t>
  </si>
  <si>
    <t>DVD Duplication - No Print (51-100 off)</t>
  </si>
  <si>
    <t>CD Duplication - Printed (1 off)</t>
  </si>
  <si>
    <t>CD Duplication - Printed (2 off)</t>
  </si>
  <si>
    <t>CD Duplication - Printed (3-5 off)</t>
  </si>
  <si>
    <t>CD Duplication - Printed (6-10 off)</t>
  </si>
  <si>
    <t>CD Duplication - Printed (11-25 off)</t>
  </si>
  <si>
    <t>CD Duplication - Printed (26-50 off)</t>
  </si>
  <si>
    <t>CD Duplication - Printed (51-100 off)</t>
  </si>
  <si>
    <t>DVD Duplication - Printed (1 off)</t>
  </si>
  <si>
    <t>DVD Duplication - Printed (2 off)</t>
  </si>
  <si>
    <t>DVD Duplication - Printed (3-5 off)</t>
  </si>
  <si>
    <t>DVD Duplication - Printed (6-10 off)</t>
  </si>
  <si>
    <t>DVD Duplication - Printed (11-25 off)</t>
  </si>
  <si>
    <t>DVD Duplication - Printed (26-50 off)</t>
  </si>
  <si>
    <t>Black &amp; white</t>
  </si>
  <si>
    <t>A4 Single sided</t>
  </si>
  <si>
    <t>A4 Double sided</t>
  </si>
  <si>
    <t>A3 Single sided</t>
  </si>
  <si>
    <t>A3 Double sided</t>
  </si>
  <si>
    <t>Colour</t>
  </si>
  <si>
    <t>SRA3 Single sided</t>
  </si>
  <si>
    <t>Large format</t>
  </si>
  <si>
    <t>SRA3 Double sided</t>
  </si>
  <si>
    <t>A0 Large format 160gsm</t>
  </si>
  <si>
    <t>Transactional Print</t>
  </si>
  <si>
    <t>A1 Large format 160gsm</t>
  </si>
  <si>
    <t>Set up charge (Mail Merge)</t>
  </si>
  <si>
    <t>A2 Large format 160gsm</t>
  </si>
  <si>
    <t>Click Charge B&amp;W</t>
  </si>
  <si>
    <t>Large format - Laminated</t>
  </si>
  <si>
    <t>Click Charge Colour</t>
  </si>
  <si>
    <t>Saddle Stitch</t>
  </si>
  <si>
    <t>Wire/Coil/ Thermal</t>
  </si>
  <si>
    <t>Large format - Mounted</t>
  </si>
  <si>
    <t>A4 Acetate</t>
  </si>
  <si>
    <t>A3 Acetate</t>
  </si>
  <si>
    <t>A4 Cover / Backing Card</t>
  </si>
  <si>
    <t>Large format - Laminated &amp; Mounted</t>
  </si>
  <si>
    <t>A3 Cover / Backing Card</t>
  </si>
  <si>
    <t>Encapsulating</t>
  </si>
  <si>
    <t>Large format (polyart)</t>
  </si>
  <si>
    <t>Manual Finishing</t>
  </si>
  <si>
    <t>A0 Large format 75gsm</t>
  </si>
  <si>
    <t>A1 Large format 75gsm</t>
  </si>
  <si>
    <t>A2 Large format 75gsm</t>
  </si>
  <si>
    <t>Large format (polyart) &amp; mounted</t>
  </si>
  <si>
    <t>A0 Black &amp; White from PDF 75gsm</t>
  </si>
  <si>
    <t>A1 Black &amp; White from PDF 75gsm</t>
  </si>
  <si>
    <t>A2 Black &amp; White from PDF 75gsm</t>
  </si>
  <si>
    <t>A0 Colour from PDF 75gsm</t>
  </si>
  <si>
    <t>A1 Colour from PDF 75gsm</t>
  </si>
  <si>
    <t>A2 Colour from PDF 75gsm</t>
  </si>
  <si>
    <t>A0 Black &amp; White from hardcopy 75gsm</t>
  </si>
  <si>
    <t>A1 Black &amp; White from hardcopy 75gsm</t>
  </si>
  <si>
    <t>A2 Black &amp; White from hardcopy 75gsm</t>
  </si>
  <si>
    <t>A0 Colour from Hardcopy 75gsm</t>
  </si>
  <si>
    <t>Cable Ties</t>
  </si>
  <si>
    <t>A1 Colour from Hardcopy 75gsm</t>
  </si>
  <si>
    <t>A2 Colour from Hardcopy 75gsm</t>
  </si>
  <si>
    <t>Scanning</t>
  </si>
  <si>
    <t>A4 Scan</t>
  </si>
  <si>
    <t>A3 Scan</t>
  </si>
  <si>
    <t>A2 Scan</t>
  </si>
  <si>
    <t>A1 Scan</t>
  </si>
  <si>
    <t>A0 Scan</t>
  </si>
  <si>
    <t>Staple over 80 sheets of A4</t>
  </si>
  <si>
    <t>Colour  or Black &amp; white (Polyart - Non tear plastic)</t>
  </si>
  <si>
    <t>This will be added as an additional cost at the point of order if required</t>
  </si>
  <si>
    <t>80p per minute</t>
  </si>
  <si>
    <t>A4 Encapsulate (Seal with 3mm edge)</t>
  </si>
  <si>
    <t>A3 Encapsulate (Seal with 3mm edge)</t>
  </si>
  <si>
    <t>Cable ties up to 1000mm</t>
  </si>
  <si>
    <t>Cost
per unit</t>
  </si>
  <si>
    <t xml:space="preserve"> Estimated total job cost</t>
  </si>
  <si>
    <t xml:space="preserve">           Project or Job Title</t>
  </si>
  <si>
    <r>
      <t xml:space="preserve">
</t>
    </r>
    <r>
      <rPr>
        <b/>
        <sz val="10"/>
        <rFont val="Arial"/>
        <family val="2"/>
      </rPr>
      <t>Please note</t>
    </r>
    <r>
      <rPr>
        <sz val="10"/>
        <rFont val="Arial"/>
        <family val="2"/>
      </rPr>
      <t xml:space="preserve"> this is an estimate cost and may be subject to change at the point of order</t>
    </r>
  </si>
  <si>
    <t xml:space="preserve">      Print Services - Web shop estimation tool</t>
  </si>
  <si>
    <r>
      <rPr>
        <b/>
        <sz val="10"/>
        <color theme="1"/>
        <rFont val="Arial"/>
        <family val="2"/>
      </rPr>
      <t xml:space="preserve">Using this estimation tool
</t>
    </r>
    <r>
      <rPr>
        <sz val="10"/>
        <color theme="1"/>
        <rFont val="Arial"/>
        <family val="2"/>
      </rPr>
      <t xml:space="preserve">
To calculate the cost of your Print Services Webshop project you are submitting your work to the Print Services Webshop, 
our handy Print Services estimation tool will provide you with a quick and easy estimate.
</t>
    </r>
    <r>
      <rPr>
        <u/>
        <sz val="10"/>
        <color theme="1"/>
        <rFont val="Arial"/>
        <family val="2"/>
      </rPr>
      <t>Please note:</t>
    </r>
    <r>
      <rPr>
        <sz val="10"/>
        <color theme="1"/>
        <rFont val="Arial"/>
        <family val="2"/>
      </rPr>
      <t xml:space="preserve"> The prices shown in the estimation tool might not accurately reflect the final cost of your order. The prices shown will not factor in any staff costs that might be added to your final cost eg. Manual intervention (Finishing) / File amendments – corrections
It is the customers responsibility to acquire the full cost prior to uploading to the web shop. To gain an accurate quote, email the team at hps@hants.gov.uk
These prices are only available to Print Services Web Shop users who supply a valid cost centre and GL code.
How to use the HantsPrint estimation tool
1.	Enter a title for your printing project
2.	Complete the relevant sections for your project
3.	The cost per item and grand total will be automatically calculated
4.	Print or save a copy of the estimate for your reference
</t>
    </r>
    <r>
      <rPr>
        <u/>
        <sz val="10"/>
        <color theme="1"/>
        <rFont val="Arial"/>
        <family val="2"/>
      </rPr>
      <t xml:space="preserve">Additional charges
</t>
    </r>
    <r>
      <rPr>
        <sz val="10"/>
        <color theme="1"/>
        <rFont val="Arial"/>
        <family val="2"/>
      </rPr>
      <t xml:space="preserve">
The Print Services estimation tool provides you with standard prices for our products and services. Additional charges may be applied if:
•	  the work is more complex or takes more time than a typical project
•	  work is submitted via email (an administration surcharge of £30 will be added)
•	  if you request a priority order to be produced under a 3 day turnaround an additional charge 
   of £30 will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</si>
</sst>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0_-;\-&quot;£&quot;* #,##0.000_-;_-&quot;£&quot;* &quot;-&quot;???_-;_-@_-"/>
    <numFmt numFmtId="165" formatCode="#,##0_ ;\-#,##0\ "/>
  </numFmts>
  <fonts count="24" x14ac:knownFonts="1">
    <font>
      <sz val="11"/>
      <color theme="1"/>
      <name val="Calibri"/>
      <family val="2"/>
      <scheme val="minor"/>
    </font>
    <font>
      <b/>
      <sz val="11"/>
      <color indexed="9"/>
      <name val="Calibri"/>
      <family val="2"/>
    </font>
    <font>
      <b/>
      <sz val="11"/>
      <color indexed="8"/>
      <name val="Calibri"/>
      <family val="2"/>
    </font>
    <font>
      <b/>
      <sz val="11"/>
      <name val="Calibri"/>
      <family val="2"/>
    </font>
    <font>
      <sz val="11"/>
      <name val="Calibri"/>
      <family val="2"/>
    </font>
    <font>
      <b/>
      <sz val="14"/>
      <name val="Calibri"/>
      <family val="2"/>
    </font>
    <font>
      <b/>
      <sz val="14"/>
      <color indexed="8"/>
      <name val="Calibri"/>
      <family val="2"/>
    </font>
    <font>
      <sz val="8"/>
      <name val="Calibri"/>
      <family val="2"/>
    </font>
    <font>
      <sz val="11"/>
      <color rgb="FFC00000"/>
      <name val="Calibri"/>
      <family val="2"/>
      <scheme val="minor"/>
    </font>
    <font>
      <sz val="11"/>
      <color theme="1"/>
      <name val="Arial"/>
      <family val="2"/>
    </font>
    <font>
      <b/>
      <sz val="18"/>
      <color theme="1"/>
      <name val="Arial"/>
      <family val="2"/>
    </font>
    <font>
      <sz val="11"/>
      <color rgb="FFC00000"/>
      <name val="Arial"/>
      <family val="2"/>
    </font>
    <font>
      <b/>
      <sz val="11"/>
      <color theme="0"/>
      <name val="Arial"/>
      <family val="2"/>
    </font>
    <font>
      <b/>
      <sz val="11"/>
      <color theme="1"/>
      <name val="Arial"/>
      <family val="2"/>
    </font>
    <font>
      <sz val="10"/>
      <color theme="1"/>
      <name val="Calibri"/>
      <family val="2"/>
      <scheme val="minor"/>
    </font>
    <font>
      <sz val="10"/>
      <color theme="1"/>
      <name val="Arial"/>
      <family val="2"/>
    </font>
    <font>
      <b/>
      <sz val="10"/>
      <color theme="1"/>
      <name val="Arial"/>
      <family val="2"/>
    </font>
    <font>
      <u/>
      <sz val="10"/>
      <color theme="1"/>
      <name val="Arial"/>
      <family val="2"/>
    </font>
    <font>
      <sz val="12"/>
      <color theme="1"/>
      <name val="Arial"/>
      <family val="2"/>
    </font>
    <font>
      <sz val="12"/>
      <color theme="1"/>
      <name val="Calibri"/>
      <family val="2"/>
      <scheme val="minor"/>
    </font>
    <font>
      <b/>
      <sz val="12"/>
      <color theme="1"/>
      <name val="Arial"/>
      <family val="2"/>
    </font>
    <font>
      <sz val="10"/>
      <name val="Arial"/>
      <family val="2"/>
    </font>
    <font>
      <sz val="11"/>
      <name val="Calibri"/>
      <family val="2"/>
      <scheme val="minor"/>
    </font>
    <font>
      <b/>
      <sz val="10"/>
      <name val="Arial"/>
      <family val="2"/>
    </font>
  </fonts>
  <fills count="14">
    <fill>
      <patternFill patternType="none"/>
    </fill>
    <fill>
      <patternFill patternType="gray125"/>
    </fill>
    <fill>
      <patternFill patternType="solid">
        <fgColor indexed="8"/>
        <bgColor indexed="64"/>
      </patternFill>
    </fill>
    <fill>
      <patternFill patternType="solid">
        <fgColor indexed="55"/>
        <bgColor indexed="64"/>
      </patternFill>
    </fill>
    <fill>
      <patternFill patternType="solid">
        <fgColor indexed="26"/>
        <bgColor indexed="64"/>
      </patternFill>
    </fill>
    <fill>
      <patternFill patternType="solid">
        <fgColor theme="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9" tint="0.79998168889431442"/>
        <bgColor indexed="64"/>
      </patternFill>
    </fill>
    <fill>
      <patternFill patternType="solid">
        <fgColor rgb="FFECDDF5"/>
        <bgColor indexed="64"/>
      </patternFill>
    </fill>
    <fill>
      <patternFill patternType="solid">
        <fgColor rgb="FFDAFBFE"/>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44" fontId="0" fillId="0" borderId="0" xfId="0" applyNumberFormat="1"/>
    <xf numFmtId="0" fontId="0" fillId="2" borderId="0" xfId="0" applyFill="1"/>
    <xf numFmtId="0" fontId="1" fillId="2" borderId="0" xfId="0" applyFont="1" applyFill="1"/>
    <xf numFmtId="0" fontId="2" fillId="3" borderId="0" xfId="0" applyFont="1" applyFill="1"/>
    <xf numFmtId="44" fontId="2" fillId="3" borderId="0" xfId="0" applyNumberFormat="1" applyFont="1" applyFill="1"/>
    <xf numFmtId="164" fontId="0" fillId="0" borderId="0" xfId="0" applyNumberFormat="1"/>
    <xf numFmtId="0" fontId="4" fillId="0" borderId="0" xfId="0" applyFont="1"/>
    <xf numFmtId="0" fontId="1" fillId="2" borderId="0" xfId="0" applyFont="1" applyFill="1" applyAlignment="1">
      <alignment wrapText="1"/>
    </xf>
    <xf numFmtId="0" fontId="0" fillId="3" borderId="0" xfId="0" applyFill="1"/>
    <xf numFmtId="0" fontId="2" fillId="3" borderId="0" xfId="0" applyFont="1" applyFill="1" applyAlignment="1">
      <alignment horizontal="center"/>
    </xf>
    <xf numFmtId="0" fontId="3" fillId="3" borderId="0" xfId="0" applyFont="1" applyFill="1" applyAlignment="1">
      <alignment horizontal="center"/>
    </xf>
    <xf numFmtId="0" fontId="0" fillId="4" borderId="0" xfId="0" applyFill="1"/>
    <xf numFmtId="44" fontId="0" fillId="4" borderId="0" xfId="0" applyNumberFormat="1" applyFill="1"/>
    <xf numFmtId="0" fontId="5" fillId="4" borderId="0" xfId="0" applyFont="1" applyFill="1"/>
    <xf numFmtId="44" fontId="6" fillId="4" borderId="0" xfId="0" applyNumberFormat="1" applyFont="1" applyFill="1"/>
    <xf numFmtId="44" fontId="0" fillId="2" borderId="0" xfId="0" applyNumberFormat="1" applyFill="1"/>
    <xf numFmtId="0" fontId="9" fillId="8" borderId="0" xfId="0" applyFont="1" applyFill="1"/>
    <xf numFmtId="0" fontId="9" fillId="0" borderId="0" xfId="0" applyFont="1"/>
    <xf numFmtId="44" fontId="9" fillId="8" borderId="0" xfId="0" applyNumberFormat="1" applyFont="1" applyFill="1"/>
    <xf numFmtId="165" fontId="9" fillId="8" borderId="0" xfId="0" applyNumberFormat="1" applyFont="1" applyFill="1"/>
    <xf numFmtId="0" fontId="11" fillId="8" borderId="0" xfId="0" applyFont="1" applyFill="1" applyAlignment="1">
      <alignment horizontal="left" wrapText="1"/>
    </xf>
    <xf numFmtId="0" fontId="12" fillId="5" borderId="0" xfId="0" applyFont="1" applyFill="1"/>
    <xf numFmtId="44" fontId="12" fillId="5" borderId="0" xfId="0" applyNumberFormat="1" applyFont="1" applyFill="1"/>
    <xf numFmtId="165" fontId="12" fillId="5" borderId="0" xfId="0" applyNumberFormat="1" applyFont="1" applyFill="1"/>
    <xf numFmtId="0" fontId="9" fillId="5" borderId="0" xfId="0" applyFont="1" applyFill="1"/>
    <xf numFmtId="1" fontId="12" fillId="5" borderId="0" xfId="0" applyNumberFormat="1" applyFont="1" applyFill="1"/>
    <xf numFmtId="0" fontId="9" fillId="6" borderId="0" xfId="0" applyFont="1" applyFill="1"/>
    <xf numFmtId="0" fontId="13" fillId="6" borderId="0" xfId="0" applyFont="1" applyFill="1"/>
    <xf numFmtId="44" fontId="9" fillId="6" borderId="0" xfId="0" applyNumberFormat="1" applyFont="1" applyFill="1"/>
    <xf numFmtId="165" fontId="9" fillId="6" borderId="0" xfId="0" applyNumberFormat="1" applyFont="1" applyFill="1"/>
    <xf numFmtId="1" fontId="9" fillId="6" borderId="0" xfId="0" applyNumberFormat="1" applyFont="1" applyFill="1"/>
    <xf numFmtId="0" fontId="9" fillId="7" borderId="0" xfId="0" applyFont="1" applyFill="1"/>
    <xf numFmtId="44" fontId="9" fillId="7" borderId="0" xfId="0" applyNumberFormat="1" applyFont="1" applyFill="1"/>
    <xf numFmtId="1" fontId="9" fillId="7" borderId="0" xfId="0" applyNumberFormat="1" applyFont="1" applyFill="1"/>
    <xf numFmtId="165" fontId="9" fillId="0" borderId="0" xfId="0" applyNumberFormat="1" applyFont="1" applyProtection="1">
      <protection locked="0"/>
    </xf>
    <xf numFmtId="44" fontId="9" fillId="0" borderId="0" xfId="0" applyNumberFormat="1" applyFont="1"/>
    <xf numFmtId="165" fontId="9" fillId="0" borderId="1" xfId="0" applyNumberFormat="1" applyFont="1" applyBorder="1" applyProtection="1">
      <protection locked="0"/>
    </xf>
    <xf numFmtId="1" fontId="9" fillId="0" borderId="1" xfId="0" applyNumberFormat="1" applyFont="1" applyBorder="1" applyProtection="1">
      <protection locked="0"/>
    </xf>
    <xf numFmtId="44" fontId="13" fillId="6" borderId="0" xfId="0" applyNumberFormat="1" applyFont="1" applyFill="1"/>
    <xf numFmtId="1" fontId="13" fillId="6" borderId="0" xfId="0" applyNumberFormat="1" applyFont="1" applyFill="1"/>
    <xf numFmtId="0" fontId="9" fillId="9" borderId="0" xfId="0" applyFont="1" applyFill="1"/>
    <xf numFmtId="44" fontId="9" fillId="9" borderId="0" xfId="0" applyNumberFormat="1" applyFont="1" applyFill="1"/>
    <xf numFmtId="165" fontId="9" fillId="9" borderId="0" xfId="0" applyNumberFormat="1" applyFont="1" applyFill="1"/>
    <xf numFmtId="0" fontId="9" fillId="10" borderId="0" xfId="0" applyFont="1" applyFill="1"/>
    <xf numFmtId="44" fontId="9" fillId="10" borderId="0" xfId="0" applyNumberFormat="1" applyFont="1" applyFill="1"/>
    <xf numFmtId="1" fontId="9" fillId="10" borderId="0" xfId="0" applyNumberFormat="1" applyFont="1" applyFill="1"/>
    <xf numFmtId="0" fontId="13" fillId="0" borderId="0" xfId="0" applyFont="1"/>
    <xf numFmtId="165" fontId="9" fillId="0" borderId="0" xfId="0" applyNumberFormat="1" applyFont="1"/>
    <xf numFmtId="1" fontId="9" fillId="0" borderId="0" xfId="0" applyNumberFormat="1" applyFont="1"/>
    <xf numFmtId="0" fontId="9" fillId="11" borderId="0" xfId="0" applyFont="1" applyFill="1"/>
    <xf numFmtId="44" fontId="9" fillId="11" borderId="0" xfId="0" applyNumberFormat="1" applyFont="1" applyFill="1"/>
    <xf numFmtId="1" fontId="9" fillId="11" borderId="0" xfId="0" applyNumberFormat="1" applyFont="1" applyFill="1"/>
    <xf numFmtId="0" fontId="9" fillId="12" borderId="0" xfId="0" applyFont="1" applyFill="1"/>
    <xf numFmtId="44" fontId="9" fillId="12" borderId="0" xfId="0" applyNumberFormat="1" applyFont="1" applyFill="1"/>
    <xf numFmtId="1" fontId="9" fillId="12" borderId="0" xfId="0" applyNumberFormat="1" applyFont="1" applyFill="1"/>
    <xf numFmtId="0" fontId="9" fillId="13" borderId="0" xfId="0" applyFont="1" applyFill="1"/>
    <xf numFmtId="44" fontId="9" fillId="13" borderId="0" xfId="0" applyNumberFormat="1" applyFont="1" applyFill="1"/>
    <xf numFmtId="1" fontId="9" fillId="13" borderId="0" xfId="0" applyNumberFormat="1" applyFont="1" applyFill="1"/>
    <xf numFmtId="44" fontId="12" fillId="5" borderId="0" xfId="0" applyNumberFormat="1" applyFont="1" applyFill="1" applyAlignment="1">
      <alignment horizontal="center" wrapText="1"/>
    </xf>
    <xf numFmtId="0" fontId="10" fillId="8" borderId="0" xfId="0" applyFont="1" applyFill="1" applyAlignment="1">
      <alignment horizontal="left" vertical="center"/>
    </xf>
    <xf numFmtId="0" fontId="0" fillId="0" borderId="0" xfId="0" applyAlignment="1">
      <alignment vertical="top"/>
    </xf>
    <xf numFmtId="0" fontId="14" fillId="8" borderId="0" xfId="0" applyFont="1" applyFill="1" applyAlignment="1">
      <alignment vertical="center" wrapText="1"/>
    </xf>
    <xf numFmtId="0" fontId="0" fillId="0" borderId="0" xfId="0" applyAlignment="1">
      <alignment horizontal="left" wrapText="1"/>
    </xf>
    <xf numFmtId="0" fontId="20" fillId="8" borderId="0" xfId="0" applyFont="1" applyFill="1" applyAlignment="1">
      <alignment horizontal="center" vertical="center"/>
    </xf>
    <xf numFmtId="0" fontId="20" fillId="8" borderId="0" xfId="0" applyFont="1" applyFill="1" applyAlignment="1">
      <alignment horizontal="center"/>
    </xf>
    <xf numFmtId="0" fontId="18" fillId="8" borderId="0" xfId="0" applyFont="1" applyFill="1"/>
    <xf numFmtId="44" fontId="18" fillId="8" borderId="0" xfId="0" applyNumberFormat="1" applyFont="1" applyFill="1"/>
    <xf numFmtId="165" fontId="18" fillId="8" borderId="0" xfId="0" applyNumberFormat="1" applyFont="1" applyFill="1"/>
    <xf numFmtId="0" fontId="19" fillId="8" borderId="0" xfId="0" applyFont="1" applyFill="1" applyAlignment="1">
      <alignment horizontal="left" wrapText="1"/>
    </xf>
    <xf numFmtId="0" fontId="20" fillId="8" borderId="0" xfId="0" applyFont="1" applyFill="1" applyAlignment="1">
      <alignment horizontal="left" vertical="center"/>
    </xf>
    <xf numFmtId="0" fontId="19" fillId="8" borderId="0" xfId="0" applyFont="1" applyFill="1" applyAlignment="1">
      <alignment vertical="center"/>
    </xf>
    <xf numFmtId="44" fontId="6" fillId="0" borderId="2" xfId="0" applyNumberFormat="1" applyFont="1" applyBorder="1"/>
    <xf numFmtId="0" fontId="0" fillId="0" borderId="3" xfId="0" applyBorder="1"/>
    <xf numFmtId="0" fontId="10" fillId="8" borderId="0" xfId="0" applyFont="1" applyFill="1" applyAlignment="1">
      <alignment horizontal="left" vertical="center"/>
    </xf>
    <xf numFmtId="0" fontId="0" fillId="0" borderId="0" xfId="0" applyAlignment="1">
      <alignment horizontal="left" vertical="center"/>
    </xf>
    <xf numFmtId="0" fontId="15" fillId="8" borderId="0" xfId="0" applyFont="1" applyFill="1" applyAlignment="1">
      <alignment vertical="center" wrapText="1"/>
    </xf>
    <xf numFmtId="0" fontId="0" fillId="0" borderId="0" xfId="0" applyAlignment="1">
      <alignment vertical="center" wrapText="1"/>
    </xf>
    <xf numFmtId="0" fontId="11" fillId="0" borderId="0" xfId="0" applyFont="1" applyAlignment="1">
      <alignment horizontal="left" wrapText="1"/>
    </xf>
    <xf numFmtId="0" fontId="8" fillId="0" borderId="0" xfId="0" applyFont="1" applyAlignment="1">
      <alignment horizontal="left" wrapText="1"/>
    </xf>
    <xf numFmtId="44" fontId="9" fillId="0" borderId="0" xfId="0" applyNumberFormat="1" applyFont="1" applyAlignment="1">
      <alignment horizontal="center" wrapText="1"/>
    </xf>
    <xf numFmtId="0" fontId="0" fillId="0" borderId="0" xfId="0" applyAlignment="1">
      <alignment horizontal="center" wrapText="1"/>
    </xf>
    <xf numFmtId="0" fontId="21" fillId="8" borderId="0" xfId="0" applyFont="1" applyFill="1" applyAlignment="1">
      <alignment horizontal="left" vertical="top" wrapText="1"/>
    </xf>
    <xf numFmtId="0" fontId="22" fillId="0" borderId="0" xfId="0" applyFont="1" applyAlignment="1">
      <alignment horizontal="left" vertical="top" wrapText="1"/>
    </xf>
    <xf numFmtId="1" fontId="9" fillId="0" borderId="4" xfId="0" applyNumberFormat="1" applyFont="1"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0" fillId="0" borderId="6" xfId="0" applyBorder="1" applyAlignment="1" applyProtection="1">
      <alignment horizontal="left" vertical="center" wrapText="1" indent="1"/>
      <protection locked="0"/>
    </xf>
    <xf numFmtId="44" fontId="20" fillId="0" borderId="4" xfId="0" applyNumberFormat="1" applyFont="1"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1">
    <cellStyle name="Normal" xfId="0" builtinId="0"/>
  </cellStyles>
  <dxfs count="9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E3FED4"/>
      <color rgb="FFF3FCD6"/>
      <color rgb="FFDAFBFE"/>
      <color rgb="FFECDDF5"/>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6"/>
  <sheetViews>
    <sheetView workbookViewId="0">
      <selection activeCell="O167" sqref="O167"/>
    </sheetView>
  </sheetViews>
  <sheetFormatPr defaultRowHeight="14.5" x14ac:dyDescent="0.35"/>
  <cols>
    <col min="1" max="1" width="4.7265625" customWidth="1"/>
    <col min="2" max="2" width="35.7265625" bestFit="1" customWidth="1"/>
    <col min="3" max="3" width="4.7265625" customWidth="1"/>
    <col min="4" max="4" width="13.81640625" style="1" bestFit="1" customWidth="1"/>
    <col min="5" max="5" width="4.7265625" customWidth="1"/>
    <col min="7" max="7" width="4.7265625" customWidth="1"/>
    <col min="9" max="9" width="4.7265625" customWidth="1"/>
  </cols>
  <sheetData>
    <row r="1" spans="1:9" ht="15" thickBot="1" x14ac:dyDescent="0.4">
      <c r="A1" s="12"/>
      <c r="B1" s="12"/>
      <c r="C1" s="12"/>
      <c r="D1" s="13"/>
      <c r="E1" s="12"/>
      <c r="F1" s="12"/>
      <c r="G1" s="12"/>
      <c r="H1" s="12"/>
      <c r="I1" s="12"/>
    </row>
    <row r="2" spans="1:9" ht="19" thickBot="1" x14ac:dyDescent="0.5">
      <c r="A2" s="15"/>
      <c r="B2" s="14" t="s">
        <v>0</v>
      </c>
      <c r="C2" s="72">
        <f>SUM(H7:H206)</f>
        <v>0</v>
      </c>
      <c r="D2" s="73"/>
      <c r="E2" s="15"/>
      <c r="F2" s="12"/>
      <c r="G2" s="15"/>
      <c r="H2" s="12"/>
      <c r="I2" s="15"/>
    </row>
    <row r="3" spans="1:9" x14ac:dyDescent="0.35">
      <c r="A3" s="12"/>
      <c r="B3" s="12"/>
      <c r="C3" s="12"/>
      <c r="D3" s="13"/>
      <c r="E3" s="12"/>
      <c r="F3" s="12"/>
      <c r="G3" s="12"/>
      <c r="H3" s="12"/>
      <c r="I3" s="12"/>
    </row>
    <row r="4" spans="1:9" x14ac:dyDescent="0.35">
      <c r="A4" s="9"/>
      <c r="B4" s="4" t="s">
        <v>1</v>
      </c>
      <c r="C4" s="9"/>
      <c r="D4" s="5" t="s">
        <v>2</v>
      </c>
      <c r="E4" s="9"/>
      <c r="F4" s="11" t="s">
        <v>3</v>
      </c>
      <c r="G4" s="9"/>
      <c r="H4" s="10" t="s">
        <v>4</v>
      </c>
      <c r="I4" s="9"/>
    </row>
    <row r="5" spans="1:9" x14ac:dyDescent="0.35">
      <c r="A5" s="2"/>
      <c r="B5" s="3" t="s">
        <v>5</v>
      </c>
      <c r="C5" s="2"/>
      <c r="D5" s="16"/>
      <c r="E5" s="2"/>
      <c r="F5" s="2"/>
      <c r="G5" s="2"/>
      <c r="H5" s="2"/>
      <c r="I5" s="2"/>
    </row>
    <row r="6" spans="1:9" x14ac:dyDescent="0.35">
      <c r="A6" s="12"/>
      <c r="B6" s="12"/>
      <c r="C6" s="12"/>
      <c r="D6" s="13"/>
      <c r="E6" s="12"/>
      <c r="F6" s="12"/>
      <c r="G6" s="12"/>
      <c r="H6" s="12"/>
      <c r="I6" s="12"/>
    </row>
    <row r="7" spans="1:9" x14ac:dyDescent="0.35">
      <c r="A7" s="12"/>
      <c r="B7" t="s">
        <v>6</v>
      </c>
      <c r="C7" s="12"/>
      <c r="D7" s="1">
        <v>0.03</v>
      </c>
      <c r="E7" s="12"/>
      <c r="G7" s="12"/>
      <c r="H7" s="1">
        <f>F7*D7</f>
        <v>0</v>
      </c>
      <c r="I7" s="12"/>
    </row>
    <row r="8" spans="1:9" x14ac:dyDescent="0.35">
      <c r="A8" s="12"/>
      <c r="B8" s="12"/>
      <c r="C8" s="12"/>
      <c r="D8" s="13"/>
      <c r="E8" s="12"/>
      <c r="F8" s="12"/>
      <c r="G8" s="12"/>
      <c r="H8" s="12"/>
      <c r="I8" s="12"/>
    </row>
    <row r="9" spans="1:9" x14ac:dyDescent="0.35">
      <c r="A9" s="12"/>
      <c r="B9" t="s">
        <v>7</v>
      </c>
      <c r="C9" s="12"/>
      <c r="D9" s="1">
        <v>0.1</v>
      </c>
      <c r="E9" s="12"/>
      <c r="G9" s="12"/>
      <c r="H9" s="1">
        <f>F9*D9</f>
        <v>0</v>
      </c>
      <c r="I9" s="12"/>
    </row>
    <row r="10" spans="1:9" x14ac:dyDescent="0.35">
      <c r="A10" s="12"/>
      <c r="B10" s="12"/>
      <c r="C10" s="12"/>
      <c r="D10" s="13"/>
      <c r="E10" s="12"/>
      <c r="F10" s="12"/>
      <c r="G10" s="12"/>
      <c r="H10" s="12"/>
      <c r="I10" s="12"/>
    </row>
    <row r="11" spans="1:9" x14ac:dyDescent="0.35">
      <c r="A11" s="12"/>
      <c r="B11" t="s">
        <v>8</v>
      </c>
      <c r="C11" s="12"/>
      <c r="D11" s="1">
        <v>0.06</v>
      </c>
      <c r="E11" s="12"/>
      <c r="G11" s="12"/>
      <c r="H11" s="1">
        <f>F11*D11</f>
        <v>0</v>
      </c>
      <c r="I11" s="12"/>
    </row>
    <row r="12" spans="1:9" x14ac:dyDescent="0.35">
      <c r="A12" s="12"/>
      <c r="B12" s="12"/>
      <c r="C12" s="12"/>
      <c r="D12" s="13"/>
      <c r="E12" s="12"/>
      <c r="F12" s="12"/>
      <c r="G12" s="12"/>
      <c r="H12" s="12"/>
      <c r="I12" s="12"/>
    </row>
    <row r="13" spans="1:9" x14ac:dyDescent="0.35">
      <c r="A13" s="12"/>
      <c r="B13" t="s">
        <v>9</v>
      </c>
      <c r="C13" s="12"/>
      <c r="D13" s="1">
        <v>0.2</v>
      </c>
      <c r="E13" s="12"/>
      <c r="G13" s="12"/>
      <c r="H13" s="1">
        <f>F13*D13</f>
        <v>0</v>
      </c>
      <c r="I13" s="12"/>
    </row>
    <row r="14" spans="1:9" x14ac:dyDescent="0.35">
      <c r="A14" s="12"/>
      <c r="B14" s="12"/>
      <c r="C14" s="12"/>
      <c r="D14" s="13"/>
      <c r="E14" s="12"/>
      <c r="F14" s="12"/>
      <c r="G14" s="12"/>
      <c r="H14" s="12"/>
      <c r="I14" s="12"/>
    </row>
    <row r="15" spans="1:9" x14ac:dyDescent="0.35">
      <c r="A15" s="12"/>
      <c r="B15" t="s">
        <v>10</v>
      </c>
      <c r="C15" s="12"/>
      <c r="D15" s="1">
        <v>0.06</v>
      </c>
      <c r="E15" s="12"/>
      <c r="G15" s="12"/>
      <c r="H15" s="1">
        <f>F15*D15</f>
        <v>0</v>
      </c>
      <c r="I15" s="12"/>
    </row>
    <row r="16" spans="1:9" x14ac:dyDescent="0.35">
      <c r="A16" s="12"/>
      <c r="B16" s="12"/>
      <c r="C16" s="12"/>
      <c r="D16" s="13"/>
      <c r="E16" s="12"/>
      <c r="F16" s="12"/>
      <c r="G16" s="12"/>
      <c r="H16" s="12"/>
      <c r="I16" s="12"/>
    </row>
    <row r="17" spans="1:9" x14ac:dyDescent="0.35">
      <c r="A17" s="12"/>
      <c r="B17" t="s">
        <v>11</v>
      </c>
      <c r="C17" s="12"/>
      <c r="D17" s="1">
        <v>0.2</v>
      </c>
      <c r="E17" s="12"/>
      <c r="G17" s="12"/>
      <c r="H17" s="1">
        <f>F17*D17</f>
        <v>0</v>
      </c>
      <c r="I17" s="12"/>
    </row>
    <row r="18" spans="1:9" x14ac:dyDescent="0.35">
      <c r="A18" s="12"/>
      <c r="B18" s="12"/>
      <c r="C18" s="12"/>
      <c r="D18" s="13"/>
      <c r="E18" s="12"/>
      <c r="F18" s="12"/>
      <c r="G18" s="12"/>
      <c r="H18" s="12"/>
      <c r="I18" s="12"/>
    </row>
    <row r="19" spans="1:9" x14ac:dyDescent="0.35">
      <c r="A19" s="12"/>
      <c r="B19" t="s">
        <v>12</v>
      </c>
      <c r="C19" s="12"/>
      <c r="D19" s="1">
        <v>0.12</v>
      </c>
      <c r="E19" s="12"/>
      <c r="G19" s="12"/>
      <c r="H19" s="1">
        <f>F19*D19</f>
        <v>0</v>
      </c>
      <c r="I19" s="12"/>
    </row>
    <row r="20" spans="1:9" x14ac:dyDescent="0.35">
      <c r="A20" s="12"/>
      <c r="B20" s="12"/>
      <c r="C20" s="12"/>
      <c r="D20" s="13"/>
      <c r="E20" s="12"/>
      <c r="F20" s="12"/>
      <c r="G20" s="12"/>
      <c r="H20" s="12"/>
      <c r="I20" s="12"/>
    </row>
    <row r="21" spans="1:9" x14ac:dyDescent="0.35">
      <c r="A21" s="12"/>
      <c r="B21" t="s">
        <v>13</v>
      </c>
      <c r="C21" s="12"/>
      <c r="D21" s="1">
        <v>0.4</v>
      </c>
      <c r="E21" s="12"/>
      <c r="G21" s="12"/>
      <c r="H21" s="1">
        <f>F21*D21</f>
        <v>0</v>
      </c>
      <c r="I21" s="12"/>
    </row>
    <row r="22" spans="1:9" x14ac:dyDescent="0.35">
      <c r="A22" s="12"/>
      <c r="B22" s="12"/>
      <c r="C22" s="12"/>
      <c r="D22" s="13"/>
      <c r="E22" s="12"/>
      <c r="F22" s="12"/>
      <c r="G22" s="12"/>
      <c r="H22" s="12"/>
      <c r="I22" s="12"/>
    </row>
    <row r="23" spans="1:9" x14ac:dyDescent="0.35">
      <c r="A23" s="2"/>
      <c r="B23" s="3" t="s">
        <v>14</v>
      </c>
      <c r="C23" s="2"/>
      <c r="D23" s="16"/>
      <c r="E23" s="2"/>
      <c r="F23" s="2"/>
      <c r="G23" s="2"/>
      <c r="H23" s="2"/>
      <c r="I23" s="2"/>
    </row>
    <row r="24" spans="1:9" x14ac:dyDescent="0.35">
      <c r="A24" s="12"/>
      <c r="B24" s="12"/>
      <c r="C24" s="12"/>
      <c r="D24" s="13"/>
      <c r="E24" s="12"/>
      <c r="F24" s="12"/>
      <c r="G24" s="12"/>
      <c r="H24" s="12"/>
      <c r="I24" s="12"/>
    </row>
    <row r="25" spans="1:9" x14ac:dyDescent="0.35">
      <c r="A25" s="12"/>
      <c r="B25" t="s">
        <v>6</v>
      </c>
      <c r="C25" s="12"/>
      <c r="D25" s="1">
        <v>0.08</v>
      </c>
      <c r="E25" s="12"/>
      <c r="G25" s="12"/>
      <c r="H25" s="1">
        <f>F25*D25</f>
        <v>0</v>
      </c>
      <c r="I25" s="12"/>
    </row>
    <row r="26" spans="1:9" x14ac:dyDescent="0.35">
      <c r="A26" s="12"/>
      <c r="B26" s="12"/>
      <c r="C26" s="12"/>
      <c r="D26" s="13"/>
      <c r="E26" s="12"/>
      <c r="F26" s="12"/>
      <c r="G26" s="12"/>
      <c r="H26" s="12"/>
      <c r="I26" s="12"/>
    </row>
    <row r="27" spans="1:9" x14ac:dyDescent="0.35">
      <c r="A27" s="12"/>
      <c r="B27" t="s">
        <v>7</v>
      </c>
      <c r="C27" s="12"/>
      <c r="D27" s="1">
        <v>0.15</v>
      </c>
      <c r="E27" s="12"/>
      <c r="G27" s="12"/>
      <c r="H27" s="1">
        <f>F27*D27</f>
        <v>0</v>
      </c>
      <c r="I27" s="12"/>
    </row>
    <row r="28" spans="1:9" x14ac:dyDescent="0.35">
      <c r="A28" s="12"/>
      <c r="B28" s="12"/>
      <c r="C28" s="12"/>
      <c r="D28" s="13"/>
      <c r="E28" s="12"/>
      <c r="F28" s="12"/>
      <c r="G28" s="12"/>
      <c r="H28" s="12"/>
      <c r="I28" s="12"/>
    </row>
    <row r="29" spans="1:9" x14ac:dyDescent="0.35">
      <c r="A29" s="12"/>
      <c r="B29" t="s">
        <v>8</v>
      </c>
      <c r="C29" s="12"/>
      <c r="D29" s="1">
        <v>0.11</v>
      </c>
      <c r="E29" s="12"/>
      <c r="G29" s="12"/>
      <c r="H29" s="1">
        <f>F29*D29</f>
        <v>0</v>
      </c>
      <c r="I29" s="12"/>
    </row>
    <row r="30" spans="1:9" x14ac:dyDescent="0.35">
      <c r="A30" s="12"/>
      <c r="B30" s="12"/>
      <c r="C30" s="12"/>
      <c r="D30" s="13"/>
      <c r="E30" s="12"/>
      <c r="F30" s="12"/>
      <c r="G30" s="12"/>
      <c r="H30" s="12"/>
      <c r="I30" s="12"/>
    </row>
    <row r="31" spans="1:9" x14ac:dyDescent="0.35">
      <c r="A31" s="12"/>
      <c r="B31" t="s">
        <v>9</v>
      </c>
      <c r="C31" s="12"/>
      <c r="D31" s="1">
        <v>0.25</v>
      </c>
      <c r="E31" s="12"/>
      <c r="G31" s="12"/>
      <c r="H31" s="1">
        <f>F31*D31</f>
        <v>0</v>
      </c>
      <c r="I31" s="12"/>
    </row>
    <row r="32" spans="1:9" x14ac:dyDescent="0.35">
      <c r="A32" s="12"/>
      <c r="B32" s="12"/>
      <c r="C32" s="12"/>
      <c r="D32" s="13"/>
      <c r="E32" s="12"/>
      <c r="F32" s="12"/>
      <c r="G32" s="12"/>
      <c r="H32" s="12"/>
      <c r="I32" s="12"/>
    </row>
    <row r="33" spans="1:9" x14ac:dyDescent="0.35">
      <c r="A33" s="12"/>
      <c r="B33" t="s">
        <v>10</v>
      </c>
      <c r="C33" s="12"/>
      <c r="D33" s="1">
        <v>0.11</v>
      </c>
      <c r="E33" s="12"/>
      <c r="G33" s="12"/>
      <c r="H33" s="1">
        <f>F33*D33</f>
        <v>0</v>
      </c>
      <c r="I33" s="12"/>
    </row>
    <row r="34" spans="1:9" x14ac:dyDescent="0.35">
      <c r="A34" s="12"/>
      <c r="B34" s="12"/>
      <c r="C34" s="12"/>
      <c r="D34" s="13"/>
      <c r="E34" s="12"/>
      <c r="F34" s="12"/>
      <c r="G34" s="12"/>
      <c r="H34" s="12"/>
      <c r="I34" s="12"/>
    </row>
    <row r="35" spans="1:9" x14ac:dyDescent="0.35">
      <c r="A35" s="12"/>
      <c r="B35" t="s">
        <v>11</v>
      </c>
      <c r="C35" s="12"/>
      <c r="D35" s="1">
        <v>0.25</v>
      </c>
      <c r="E35" s="12"/>
      <c r="G35" s="12"/>
      <c r="H35" s="1">
        <f>F35*D35</f>
        <v>0</v>
      </c>
      <c r="I35" s="12"/>
    </row>
    <row r="36" spans="1:9" x14ac:dyDescent="0.35">
      <c r="A36" s="12"/>
      <c r="B36" s="12"/>
      <c r="C36" s="12"/>
      <c r="D36" s="13"/>
      <c r="E36" s="12"/>
      <c r="F36" s="12"/>
      <c r="G36" s="12"/>
      <c r="H36" s="12"/>
      <c r="I36" s="12"/>
    </row>
    <row r="37" spans="1:9" x14ac:dyDescent="0.35">
      <c r="A37" s="12"/>
      <c r="B37" t="s">
        <v>12</v>
      </c>
      <c r="C37" s="12"/>
      <c r="D37" s="1">
        <v>0.17</v>
      </c>
      <c r="E37" s="12"/>
      <c r="G37" s="12"/>
      <c r="H37" s="1">
        <f>F37*D37</f>
        <v>0</v>
      </c>
      <c r="I37" s="12"/>
    </row>
    <row r="38" spans="1:9" x14ac:dyDescent="0.35">
      <c r="A38" s="12"/>
      <c r="B38" s="12"/>
      <c r="C38" s="12"/>
      <c r="D38" s="13"/>
      <c r="E38" s="12"/>
      <c r="F38" s="12"/>
      <c r="G38" s="12"/>
      <c r="H38" s="12"/>
      <c r="I38" s="12"/>
    </row>
    <row r="39" spans="1:9" x14ac:dyDescent="0.35">
      <c r="A39" s="12"/>
      <c r="B39" t="s">
        <v>13</v>
      </c>
      <c r="C39" s="12"/>
      <c r="D39" s="1">
        <v>0.45</v>
      </c>
      <c r="E39" s="12"/>
      <c r="G39" s="12"/>
      <c r="H39" s="1">
        <f>F39*D39</f>
        <v>0</v>
      </c>
      <c r="I39" s="12"/>
    </row>
    <row r="40" spans="1:9" x14ac:dyDescent="0.35">
      <c r="A40" s="12"/>
      <c r="B40" s="12"/>
      <c r="C40" s="12"/>
      <c r="D40" s="13"/>
      <c r="E40" s="12"/>
      <c r="F40" s="12"/>
      <c r="G40" s="12"/>
      <c r="H40" s="12"/>
      <c r="I40" s="12"/>
    </row>
    <row r="41" spans="1:9" x14ac:dyDescent="0.35">
      <c r="A41" s="2"/>
      <c r="B41" s="3" t="s">
        <v>15</v>
      </c>
      <c r="C41" s="2"/>
      <c r="D41" s="16"/>
      <c r="E41" s="2"/>
      <c r="F41" s="2"/>
      <c r="G41" s="2"/>
      <c r="H41" s="2"/>
      <c r="I41" s="2"/>
    </row>
    <row r="42" spans="1:9" x14ac:dyDescent="0.35">
      <c r="A42" s="12"/>
      <c r="B42" s="12"/>
      <c r="C42" s="12"/>
      <c r="D42" s="13"/>
      <c r="E42" s="12"/>
      <c r="F42" s="12"/>
      <c r="G42" s="12"/>
      <c r="H42" s="12"/>
      <c r="I42" s="12"/>
    </row>
    <row r="43" spans="1:9" x14ac:dyDescent="0.35">
      <c r="A43" s="12"/>
      <c r="B43" s="7" t="s">
        <v>16</v>
      </c>
      <c r="C43" s="12"/>
      <c r="D43" s="6">
        <f>48*1.5</f>
        <v>72</v>
      </c>
      <c r="E43" s="12"/>
      <c r="G43" s="12"/>
      <c r="H43" s="1">
        <f>F43*D43</f>
        <v>0</v>
      </c>
      <c r="I43" s="12"/>
    </row>
    <row r="44" spans="1:9" x14ac:dyDescent="0.35">
      <c r="A44" s="12"/>
      <c r="B44" s="12"/>
      <c r="C44" s="12"/>
      <c r="D44" s="13"/>
      <c r="E44" s="12"/>
      <c r="F44" s="12"/>
      <c r="G44" s="12"/>
      <c r="H44" s="12"/>
      <c r="I44" s="12"/>
    </row>
    <row r="45" spans="1:9" x14ac:dyDescent="0.35">
      <c r="A45" s="12"/>
      <c r="B45" t="s">
        <v>17</v>
      </c>
      <c r="C45" s="12"/>
      <c r="D45" s="6">
        <v>6.5000000000000002E-2</v>
      </c>
      <c r="E45" s="12"/>
      <c r="G45" s="12"/>
      <c r="H45" s="1">
        <f>F45*D45</f>
        <v>0</v>
      </c>
      <c r="I45" s="12"/>
    </row>
    <row r="46" spans="1:9" x14ac:dyDescent="0.35">
      <c r="A46" s="12"/>
      <c r="B46" s="12"/>
      <c r="C46" s="12"/>
      <c r="D46" s="13"/>
      <c r="E46" s="12"/>
      <c r="F46" s="12"/>
      <c r="G46" s="12"/>
      <c r="H46" s="12"/>
      <c r="I46" s="12"/>
    </row>
    <row r="47" spans="1:9" x14ac:dyDescent="0.35">
      <c r="A47" s="2"/>
      <c r="B47" s="3" t="s">
        <v>18</v>
      </c>
      <c r="C47" s="2"/>
      <c r="D47" s="16"/>
      <c r="E47" s="2"/>
      <c r="F47" s="2"/>
      <c r="G47" s="2"/>
      <c r="H47" s="2"/>
      <c r="I47" s="2"/>
    </row>
    <row r="48" spans="1:9" x14ac:dyDescent="0.35">
      <c r="A48" s="12"/>
      <c r="B48" s="12"/>
      <c r="C48" s="12"/>
      <c r="D48" s="13"/>
      <c r="E48" s="12"/>
      <c r="F48" s="12"/>
      <c r="G48" s="12"/>
      <c r="H48" s="12"/>
      <c r="I48" s="12"/>
    </row>
    <row r="49" spans="1:9" x14ac:dyDescent="0.35">
      <c r="A49" s="12"/>
      <c r="B49" t="s">
        <v>19</v>
      </c>
      <c r="C49" s="12"/>
      <c r="D49" s="1">
        <v>1.1000000000000001</v>
      </c>
      <c r="E49" s="12"/>
      <c r="G49" s="12"/>
      <c r="H49" s="1">
        <f>F49*D49</f>
        <v>0</v>
      </c>
      <c r="I49" s="12"/>
    </row>
    <row r="50" spans="1:9" x14ac:dyDescent="0.35">
      <c r="A50" s="12"/>
      <c r="B50" s="12"/>
      <c r="C50" s="12"/>
      <c r="D50" s="13"/>
      <c r="E50" s="12"/>
      <c r="F50" s="12"/>
      <c r="G50" s="12"/>
      <c r="H50" s="12"/>
      <c r="I50" s="12"/>
    </row>
    <row r="51" spans="1:9" x14ac:dyDescent="0.35">
      <c r="A51" s="12"/>
      <c r="B51" t="s">
        <v>20</v>
      </c>
      <c r="C51" s="12"/>
      <c r="D51" s="1">
        <v>0.5</v>
      </c>
      <c r="E51" s="12"/>
      <c r="G51" s="12"/>
      <c r="H51" s="1">
        <f>F51*D51</f>
        <v>0</v>
      </c>
      <c r="I51" s="12"/>
    </row>
    <row r="52" spans="1:9" x14ac:dyDescent="0.35">
      <c r="A52" s="12"/>
      <c r="B52" s="12"/>
      <c r="C52" s="12"/>
      <c r="D52" s="13"/>
      <c r="E52" s="12"/>
      <c r="F52" s="12"/>
      <c r="G52" s="12"/>
      <c r="H52" s="12"/>
      <c r="I52" s="12"/>
    </row>
    <row r="53" spans="1:9" x14ac:dyDescent="0.35">
      <c r="A53" s="12"/>
      <c r="B53" t="s">
        <v>21</v>
      </c>
      <c r="C53" s="12"/>
      <c r="D53" s="1">
        <v>0.3</v>
      </c>
      <c r="E53" s="12"/>
      <c r="G53" s="12"/>
      <c r="H53" s="1">
        <f>F53*D53</f>
        <v>0</v>
      </c>
      <c r="I53" s="12"/>
    </row>
    <row r="54" spans="1:9" x14ac:dyDescent="0.35">
      <c r="A54" s="12"/>
      <c r="B54" s="12"/>
      <c r="C54" s="12"/>
      <c r="D54" s="13"/>
      <c r="E54" s="12"/>
      <c r="F54" s="12"/>
      <c r="G54" s="12"/>
      <c r="H54" s="12"/>
      <c r="I54" s="12"/>
    </row>
    <row r="55" spans="1:9" x14ac:dyDescent="0.35">
      <c r="A55" s="12"/>
      <c r="B55" t="s">
        <v>22</v>
      </c>
      <c r="C55" s="12"/>
      <c r="D55" s="1">
        <v>0.5</v>
      </c>
      <c r="E55" s="12"/>
      <c r="G55" s="12"/>
      <c r="H55" s="1">
        <f>F55*D55</f>
        <v>0</v>
      </c>
      <c r="I55" s="12"/>
    </row>
    <row r="56" spans="1:9" x14ac:dyDescent="0.35">
      <c r="A56" s="12"/>
      <c r="B56" s="12"/>
      <c r="C56" s="12"/>
      <c r="D56" s="13"/>
      <c r="E56" s="12"/>
      <c r="F56" s="12"/>
      <c r="G56" s="12"/>
      <c r="H56" s="12"/>
      <c r="I56" s="12"/>
    </row>
    <row r="57" spans="1:9" x14ac:dyDescent="0.35">
      <c r="A57" s="12"/>
      <c r="B57" t="s">
        <v>23</v>
      </c>
      <c r="C57" s="12"/>
      <c r="D57" s="1">
        <v>1</v>
      </c>
      <c r="E57" s="12"/>
      <c r="G57" s="12"/>
      <c r="H57" s="1">
        <f>F57*D57</f>
        <v>0</v>
      </c>
      <c r="I57" s="12"/>
    </row>
    <row r="58" spans="1:9" x14ac:dyDescent="0.35">
      <c r="A58" s="12"/>
      <c r="B58" s="12"/>
      <c r="C58" s="12"/>
      <c r="D58" s="13"/>
      <c r="E58" s="12"/>
      <c r="F58" s="12"/>
      <c r="G58" s="12"/>
      <c r="H58" s="12"/>
      <c r="I58" s="12"/>
    </row>
    <row r="59" spans="1:9" x14ac:dyDescent="0.35">
      <c r="A59" s="12"/>
      <c r="B59" t="s">
        <v>24</v>
      </c>
      <c r="C59" s="12"/>
      <c r="D59" s="1">
        <v>0.05</v>
      </c>
      <c r="E59" s="12"/>
      <c r="G59" s="12"/>
      <c r="H59" s="1">
        <f>F59*D59</f>
        <v>0</v>
      </c>
      <c r="I59" s="12"/>
    </row>
    <row r="60" spans="1:9" x14ac:dyDescent="0.35">
      <c r="A60" s="12"/>
      <c r="B60" s="12"/>
      <c r="C60" s="12"/>
      <c r="D60" s="13"/>
      <c r="E60" s="12"/>
      <c r="F60" s="12"/>
      <c r="G60" s="12"/>
      <c r="H60" s="12"/>
      <c r="I60" s="12"/>
    </row>
    <row r="61" spans="1:9" x14ac:dyDescent="0.35">
      <c r="A61" s="12"/>
      <c r="B61" t="s">
        <v>25</v>
      </c>
      <c r="C61" s="12"/>
      <c r="D61" s="1">
        <v>0.1</v>
      </c>
      <c r="E61" s="12"/>
      <c r="G61" s="12"/>
      <c r="H61" s="1">
        <f>F61*D61</f>
        <v>0</v>
      </c>
      <c r="I61" s="12"/>
    </row>
    <row r="62" spans="1:9" x14ac:dyDescent="0.35">
      <c r="A62" s="12"/>
      <c r="B62" s="12"/>
      <c r="C62" s="12"/>
      <c r="D62" s="13"/>
      <c r="E62" s="12"/>
      <c r="F62" s="12"/>
      <c r="G62" s="12"/>
      <c r="H62" s="12"/>
      <c r="I62" s="12"/>
    </row>
    <row r="63" spans="1:9" x14ac:dyDescent="0.35">
      <c r="A63" s="2"/>
      <c r="B63" s="3" t="s">
        <v>26</v>
      </c>
      <c r="C63" s="2"/>
      <c r="D63" s="16"/>
      <c r="E63" s="2"/>
      <c r="F63" s="2"/>
      <c r="G63" s="2"/>
      <c r="H63" s="2"/>
      <c r="I63" s="2"/>
    </row>
    <row r="64" spans="1:9" x14ac:dyDescent="0.35">
      <c r="A64" s="12"/>
      <c r="B64" s="12"/>
      <c r="C64" s="12"/>
      <c r="D64" s="13"/>
      <c r="E64" s="12"/>
      <c r="F64" s="12"/>
      <c r="G64" s="12"/>
      <c r="H64" s="12"/>
      <c r="I64" s="12"/>
    </row>
    <row r="65" spans="1:9" x14ac:dyDescent="0.35">
      <c r="A65" s="12"/>
      <c r="B65" t="s">
        <v>27</v>
      </c>
      <c r="C65" s="12"/>
      <c r="D65" s="1">
        <v>1.8</v>
      </c>
      <c r="E65" s="12"/>
      <c r="G65" s="12"/>
      <c r="H65" s="1">
        <f>F65*D65</f>
        <v>0</v>
      </c>
      <c r="I65" s="12"/>
    </row>
    <row r="66" spans="1:9" x14ac:dyDescent="0.35">
      <c r="A66" s="12"/>
      <c r="B66" s="12"/>
      <c r="C66" s="12"/>
      <c r="D66" s="13"/>
      <c r="E66" s="12"/>
      <c r="F66" s="12"/>
      <c r="G66" s="12"/>
      <c r="H66" s="12"/>
      <c r="I66" s="12"/>
    </row>
    <row r="67" spans="1:9" x14ac:dyDescent="0.35">
      <c r="A67" s="12"/>
      <c r="B67" t="s">
        <v>28</v>
      </c>
      <c r="C67" s="12"/>
      <c r="D67" s="1">
        <v>2.2999999999999998</v>
      </c>
      <c r="E67" s="12"/>
      <c r="G67" s="12"/>
      <c r="H67" s="1">
        <f>F67*D67</f>
        <v>0</v>
      </c>
      <c r="I67" s="12"/>
    </row>
    <row r="68" spans="1:9" x14ac:dyDescent="0.35">
      <c r="A68" s="12"/>
      <c r="B68" s="12"/>
      <c r="C68" s="12"/>
      <c r="D68" s="13"/>
      <c r="E68" s="12"/>
      <c r="F68" s="12"/>
      <c r="G68" s="12"/>
      <c r="H68" s="12"/>
      <c r="I68" s="12"/>
    </row>
    <row r="69" spans="1:9" x14ac:dyDescent="0.35">
      <c r="A69" s="2"/>
      <c r="B69" s="3" t="s">
        <v>29</v>
      </c>
      <c r="C69" s="2"/>
      <c r="D69" s="16"/>
      <c r="E69" s="2"/>
      <c r="F69" s="2"/>
      <c r="G69" s="2"/>
      <c r="H69" s="2"/>
      <c r="I69" s="2"/>
    </row>
    <row r="70" spans="1:9" x14ac:dyDescent="0.35">
      <c r="A70" s="12"/>
      <c r="B70" s="12"/>
      <c r="C70" s="12"/>
      <c r="D70" s="13"/>
      <c r="E70" s="12"/>
      <c r="F70" s="12"/>
      <c r="G70" s="12"/>
      <c r="H70" s="12"/>
      <c r="I70" s="12"/>
    </row>
    <row r="71" spans="1:9" x14ac:dyDescent="0.35">
      <c r="A71" s="12"/>
      <c r="B71" t="s">
        <v>30</v>
      </c>
      <c r="C71" s="12"/>
      <c r="D71" s="1">
        <f>35/60</f>
        <v>0.58333333333333337</v>
      </c>
      <c r="E71" s="12"/>
      <c r="G71" s="12"/>
      <c r="H71" s="1">
        <f>F71*D71</f>
        <v>0</v>
      </c>
      <c r="I71" s="12"/>
    </row>
    <row r="72" spans="1:9" x14ac:dyDescent="0.35">
      <c r="A72" s="12"/>
      <c r="B72" s="12"/>
      <c r="C72" s="12"/>
      <c r="D72" s="13"/>
      <c r="E72" s="12"/>
      <c r="F72" s="12"/>
      <c r="G72" s="12"/>
      <c r="H72" s="12"/>
      <c r="I72" s="12"/>
    </row>
    <row r="73" spans="1:9" x14ac:dyDescent="0.35">
      <c r="A73" s="2"/>
      <c r="B73" s="3" t="s">
        <v>31</v>
      </c>
      <c r="C73" s="2"/>
      <c r="D73" s="16"/>
      <c r="E73" s="2"/>
      <c r="F73" s="2"/>
      <c r="G73" s="2"/>
      <c r="H73" s="2"/>
      <c r="I73" s="2"/>
    </row>
    <row r="74" spans="1:9" x14ac:dyDescent="0.35">
      <c r="A74" s="12"/>
      <c r="B74" s="12"/>
      <c r="C74" s="12"/>
      <c r="D74" s="13"/>
      <c r="E74" s="12"/>
      <c r="F74" s="12"/>
      <c r="G74" s="12"/>
      <c r="H74" s="12"/>
      <c r="I74" s="12"/>
    </row>
    <row r="75" spans="1:9" x14ac:dyDescent="0.35">
      <c r="A75" s="12"/>
      <c r="B75" t="s">
        <v>32</v>
      </c>
      <c r="C75" s="12"/>
      <c r="D75" s="1">
        <v>16.8</v>
      </c>
      <c r="E75" s="12"/>
      <c r="G75" s="12"/>
      <c r="H75" s="1">
        <f>F75*D75</f>
        <v>0</v>
      </c>
      <c r="I75" s="12"/>
    </row>
    <row r="76" spans="1:9" x14ac:dyDescent="0.35">
      <c r="A76" s="12"/>
      <c r="B76" s="12"/>
      <c r="C76" s="12"/>
      <c r="D76" s="13"/>
      <c r="E76" s="12"/>
      <c r="F76" s="12"/>
      <c r="G76" s="12"/>
      <c r="H76" s="12"/>
      <c r="I76" s="12"/>
    </row>
    <row r="77" spans="1:9" x14ac:dyDescent="0.35">
      <c r="A77" s="12"/>
      <c r="B77" t="s">
        <v>33</v>
      </c>
      <c r="C77" s="12"/>
      <c r="D77" s="1">
        <v>9.6</v>
      </c>
      <c r="E77" s="12"/>
      <c r="G77" s="12"/>
      <c r="H77" s="1">
        <f>F77*D77</f>
        <v>0</v>
      </c>
      <c r="I77" s="12"/>
    </row>
    <row r="78" spans="1:9" x14ac:dyDescent="0.35">
      <c r="A78" s="12"/>
      <c r="B78" s="12"/>
      <c r="C78" s="12"/>
      <c r="D78" s="13"/>
      <c r="E78" s="12"/>
      <c r="F78" s="12"/>
      <c r="G78" s="12"/>
      <c r="H78" s="12"/>
      <c r="I78" s="12"/>
    </row>
    <row r="79" spans="1:9" x14ac:dyDescent="0.35">
      <c r="A79" s="12"/>
      <c r="B79" t="s">
        <v>34</v>
      </c>
      <c r="C79" s="12"/>
      <c r="D79" s="1">
        <v>6.6</v>
      </c>
      <c r="E79" s="12"/>
      <c r="G79" s="12"/>
      <c r="H79" s="1">
        <f>F79*D79</f>
        <v>0</v>
      </c>
      <c r="I79" s="12"/>
    </row>
    <row r="80" spans="1:9" x14ac:dyDescent="0.35">
      <c r="A80" s="12"/>
      <c r="B80" s="12"/>
      <c r="C80" s="12"/>
      <c r="D80" s="13"/>
      <c r="E80" s="12"/>
      <c r="F80" s="12"/>
      <c r="G80" s="12"/>
      <c r="H80" s="12"/>
      <c r="I80" s="12"/>
    </row>
    <row r="81" spans="1:9" x14ac:dyDescent="0.35">
      <c r="A81" s="2"/>
      <c r="B81" s="3" t="s">
        <v>35</v>
      </c>
      <c r="C81" s="2"/>
      <c r="D81" s="16"/>
      <c r="E81" s="2"/>
      <c r="F81" s="2"/>
      <c r="G81" s="2"/>
      <c r="H81" s="2"/>
      <c r="I81" s="2"/>
    </row>
    <row r="82" spans="1:9" x14ac:dyDescent="0.35">
      <c r="A82" s="12"/>
      <c r="B82" s="12"/>
      <c r="C82" s="12"/>
      <c r="D82" s="13"/>
      <c r="E82" s="12"/>
      <c r="F82" s="12"/>
      <c r="G82" s="12"/>
      <c r="H82" s="12"/>
      <c r="I82" s="12"/>
    </row>
    <row r="83" spans="1:9" x14ac:dyDescent="0.35">
      <c r="A83" s="12"/>
      <c r="B83" t="s">
        <v>32</v>
      </c>
      <c r="C83" s="12"/>
      <c r="D83" s="1">
        <f>16.8+16</f>
        <v>32.799999999999997</v>
      </c>
      <c r="E83" s="12"/>
      <c r="G83" s="12"/>
      <c r="H83" s="1">
        <f>F83*D83</f>
        <v>0</v>
      </c>
      <c r="I83" s="12"/>
    </row>
    <row r="84" spans="1:9" x14ac:dyDescent="0.35">
      <c r="A84" s="12"/>
      <c r="B84" s="12"/>
      <c r="C84" s="12"/>
      <c r="D84" s="13"/>
      <c r="E84" s="12"/>
      <c r="F84" s="12"/>
      <c r="G84" s="12"/>
      <c r="H84" s="12"/>
      <c r="I84" s="12"/>
    </row>
    <row r="85" spans="1:9" x14ac:dyDescent="0.35">
      <c r="A85" s="12"/>
      <c r="B85" t="s">
        <v>33</v>
      </c>
      <c r="C85" s="12"/>
      <c r="D85" s="1">
        <f>9.6 + 8</f>
        <v>17.600000000000001</v>
      </c>
      <c r="E85" s="12"/>
      <c r="G85" s="12"/>
      <c r="H85" s="1">
        <f>F85*D85</f>
        <v>0</v>
      </c>
      <c r="I85" s="12"/>
    </row>
    <row r="86" spans="1:9" x14ac:dyDescent="0.35">
      <c r="A86" s="12"/>
      <c r="B86" s="12"/>
      <c r="C86" s="12"/>
      <c r="D86" s="13"/>
      <c r="E86" s="12"/>
      <c r="F86" s="12"/>
      <c r="G86" s="12"/>
      <c r="H86" s="12"/>
      <c r="I86" s="12"/>
    </row>
    <row r="87" spans="1:9" x14ac:dyDescent="0.35">
      <c r="A87" s="12"/>
      <c r="B87" t="s">
        <v>34</v>
      </c>
      <c r="C87" s="12"/>
      <c r="D87" s="1">
        <f>6.6+4</f>
        <v>10.6</v>
      </c>
      <c r="E87" s="12"/>
      <c r="G87" s="12"/>
      <c r="H87" s="1">
        <f>F87*D87</f>
        <v>0</v>
      </c>
      <c r="I87" s="12"/>
    </row>
    <row r="88" spans="1:9" x14ac:dyDescent="0.35">
      <c r="A88" s="12"/>
      <c r="B88" s="12"/>
      <c r="C88" s="12"/>
      <c r="D88" s="13"/>
      <c r="E88" s="12"/>
      <c r="F88" s="12"/>
      <c r="G88" s="12"/>
      <c r="H88" s="12"/>
      <c r="I88" s="12"/>
    </row>
    <row r="89" spans="1:9" x14ac:dyDescent="0.35">
      <c r="A89" s="2"/>
      <c r="B89" s="3" t="s">
        <v>36</v>
      </c>
      <c r="C89" s="2"/>
      <c r="D89" s="16"/>
      <c r="E89" s="2"/>
      <c r="F89" s="2"/>
      <c r="G89" s="2"/>
      <c r="H89" s="2"/>
      <c r="I89" s="2"/>
    </row>
    <row r="90" spans="1:9" x14ac:dyDescent="0.35">
      <c r="A90" s="12"/>
      <c r="B90" s="12"/>
      <c r="C90" s="12"/>
      <c r="D90" s="13"/>
      <c r="E90" s="12"/>
      <c r="F90" s="12"/>
      <c r="G90" s="12"/>
      <c r="H90" s="12"/>
      <c r="I90" s="12"/>
    </row>
    <row r="91" spans="1:9" x14ac:dyDescent="0.35">
      <c r="A91" s="12"/>
      <c r="B91" t="s">
        <v>32</v>
      </c>
      <c r="C91" s="12"/>
      <c r="D91" s="1">
        <f>16.8+37.75</f>
        <v>54.55</v>
      </c>
      <c r="E91" s="12"/>
      <c r="G91" s="12"/>
      <c r="H91" s="1">
        <f>F91*D91</f>
        <v>0</v>
      </c>
      <c r="I91" s="12"/>
    </row>
    <row r="92" spans="1:9" x14ac:dyDescent="0.35">
      <c r="A92" s="12"/>
      <c r="B92" s="12"/>
      <c r="C92" s="12"/>
      <c r="D92" s="13"/>
      <c r="E92" s="12"/>
      <c r="F92" s="12"/>
      <c r="G92" s="12"/>
      <c r="H92" s="12"/>
      <c r="I92" s="12"/>
    </row>
    <row r="93" spans="1:9" x14ac:dyDescent="0.35">
      <c r="A93" s="12"/>
      <c r="B93" t="s">
        <v>33</v>
      </c>
      <c r="C93" s="12"/>
      <c r="D93" s="1">
        <f>9.6 + 22.75</f>
        <v>32.35</v>
      </c>
      <c r="E93" s="12"/>
      <c r="G93" s="12"/>
      <c r="H93" s="1">
        <f>F93*D93</f>
        <v>0</v>
      </c>
      <c r="I93" s="12"/>
    </row>
    <row r="94" spans="1:9" x14ac:dyDescent="0.35">
      <c r="A94" s="12"/>
      <c r="B94" s="12"/>
      <c r="C94" s="12"/>
      <c r="D94" s="13"/>
      <c r="E94" s="12"/>
      <c r="F94" s="12"/>
      <c r="G94" s="12"/>
      <c r="H94" s="12"/>
      <c r="I94" s="12"/>
    </row>
    <row r="95" spans="1:9" x14ac:dyDescent="0.35">
      <c r="A95" s="12"/>
      <c r="B95" t="s">
        <v>34</v>
      </c>
      <c r="C95" s="12"/>
      <c r="D95" s="1">
        <f>6.6+15.75</f>
        <v>22.35</v>
      </c>
      <c r="E95" s="12"/>
      <c r="G95" s="12"/>
      <c r="H95" s="1">
        <f>F95*D95</f>
        <v>0</v>
      </c>
      <c r="I95" s="12"/>
    </row>
    <row r="96" spans="1:9" x14ac:dyDescent="0.35">
      <c r="A96" s="12"/>
      <c r="B96" s="12"/>
      <c r="C96" s="12"/>
      <c r="D96" s="13"/>
      <c r="E96" s="12"/>
      <c r="F96" s="12"/>
      <c r="G96" s="12"/>
      <c r="H96" s="12"/>
      <c r="I96" s="12"/>
    </row>
    <row r="97" spans="1:9" ht="29" x14ac:dyDescent="0.35">
      <c r="A97" s="2"/>
      <c r="B97" s="8" t="s">
        <v>37</v>
      </c>
      <c r="C97" s="2"/>
      <c r="D97" s="16"/>
      <c r="E97" s="2"/>
      <c r="F97" s="2"/>
      <c r="G97" s="2"/>
      <c r="H97" s="2"/>
      <c r="I97" s="2"/>
    </row>
    <row r="98" spans="1:9" x14ac:dyDescent="0.35">
      <c r="A98" s="12"/>
      <c r="B98" s="12"/>
      <c r="C98" s="12"/>
      <c r="D98" s="13"/>
      <c r="E98" s="12"/>
      <c r="F98" s="12"/>
      <c r="G98" s="12"/>
      <c r="H98" s="12"/>
      <c r="I98" s="12"/>
    </row>
    <row r="99" spans="1:9" x14ac:dyDescent="0.35">
      <c r="A99" s="12"/>
      <c r="B99" t="s">
        <v>32</v>
      </c>
      <c r="C99" s="12"/>
      <c r="D99" s="1">
        <f>16.8+37.75+16</f>
        <v>70.55</v>
      </c>
      <c r="E99" s="12"/>
      <c r="G99" s="12"/>
      <c r="H99" s="1">
        <f>F99*D99</f>
        <v>0</v>
      </c>
      <c r="I99" s="12"/>
    </row>
    <row r="100" spans="1:9" x14ac:dyDescent="0.35">
      <c r="A100" s="12"/>
      <c r="B100" s="12"/>
      <c r="C100" s="12"/>
      <c r="D100" s="13"/>
      <c r="E100" s="12"/>
      <c r="F100" s="12"/>
      <c r="G100" s="12"/>
      <c r="H100" s="12"/>
      <c r="I100" s="12"/>
    </row>
    <row r="101" spans="1:9" x14ac:dyDescent="0.35">
      <c r="A101" s="12"/>
      <c r="B101" t="s">
        <v>33</v>
      </c>
      <c r="C101" s="12"/>
      <c r="D101" s="1">
        <f>9.6 + 22.75 + 8</f>
        <v>40.35</v>
      </c>
      <c r="E101" s="12"/>
      <c r="G101" s="12"/>
      <c r="H101" s="1">
        <f>F101*D101</f>
        <v>0</v>
      </c>
      <c r="I101" s="12"/>
    </row>
    <row r="102" spans="1:9" x14ac:dyDescent="0.35">
      <c r="A102" s="12"/>
      <c r="B102" s="12"/>
      <c r="C102" s="12"/>
      <c r="D102" s="13"/>
      <c r="E102" s="12"/>
      <c r="F102" s="12"/>
      <c r="G102" s="12"/>
      <c r="H102" s="12"/>
      <c r="I102" s="12"/>
    </row>
    <row r="103" spans="1:9" x14ac:dyDescent="0.35">
      <c r="A103" s="12"/>
      <c r="B103" t="s">
        <v>34</v>
      </c>
      <c r="C103" s="12"/>
      <c r="D103" s="1">
        <f>6.6+15.75+4</f>
        <v>26.35</v>
      </c>
      <c r="E103" s="12"/>
      <c r="G103" s="12"/>
      <c r="H103" s="1">
        <f>F103*D103</f>
        <v>0</v>
      </c>
      <c r="I103" s="12"/>
    </row>
    <row r="104" spans="1:9" x14ac:dyDescent="0.35">
      <c r="A104" s="12"/>
      <c r="B104" s="12"/>
      <c r="C104" s="12"/>
      <c r="D104" s="13"/>
      <c r="E104" s="12"/>
      <c r="F104" s="12"/>
      <c r="G104" s="12"/>
      <c r="H104" s="12"/>
      <c r="I104" s="12"/>
    </row>
    <row r="105" spans="1:9" x14ac:dyDescent="0.35">
      <c r="A105" s="2"/>
      <c r="B105" s="3" t="s">
        <v>38</v>
      </c>
      <c r="C105" s="2"/>
      <c r="D105" s="16"/>
      <c r="E105" s="2"/>
      <c r="F105" s="2"/>
      <c r="G105" s="2"/>
      <c r="H105" s="2"/>
      <c r="I105" s="2"/>
    </row>
    <row r="106" spans="1:9" x14ac:dyDescent="0.35">
      <c r="A106" s="12"/>
      <c r="B106" s="12"/>
      <c r="C106" s="12"/>
      <c r="D106" s="13"/>
      <c r="E106" s="12"/>
      <c r="F106" s="12"/>
      <c r="G106" s="12"/>
      <c r="H106" s="12"/>
      <c r="I106" s="12"/>
    </row>
    <row r="107" spans="1:9" x14ac:dyDescent="0.35">
      <c r="A107" s="12"/>
      <c r="B107" t="s">
        <v>39</v>
      </c>
      <c r="C107" s="12"/>
      <c r="D107" s="1">
        <v>9</v>
      </c>
      <c r="E107" s="12"/>
      <c r="G107" s="12"/>
      <c r="H107" s="1">
        <f>F107*D107</f>
        <v>0</v>
      </c>
      <c r="I107" s="12"/>
    </row>
    <row r="108" spans="1:9" x14ac:dyDescent="0.35">
      <c r="A108" s="12"/>
      <c r="B108" s="12"/>
      <c r="C108" s="12"/>
      <c r="D108" s="13"/>
      <c r="E108" s="12"/>
      <c r="F108" s="12"/>
      <c r="G108" s="12"/>
      <c r="H108" s="12"/>
      <c r="I108" s="12"/>
    </row>
    <row r="109" spans="1:9" x14ac:dyDescent="0.35">
      <c r="A109" s="12"/>
      <c r="B109" t="s">
        <v>40</v>
      </c>
      <c r="C109" s="12"/>
      <c r="D109" s="1">
        <v>14.4</v>
      </c>
      <c r="E109" s="12"/>
      <c r="G109" s="12"/>
      <c r="H109" s="1">
        <f>F109*D109</f>
        <v>0</v>
      </c>
      <c r="I109" s="12"/>
    </row>
    <row r="110" spans="1:9" x14ac:dyDescent="0.35">
      <c r="A110" s="12"/>
      <c r="B110" s="12"/>
      <c r="C110" s="12"/>
      <c r="D110" s="13"/>
      <c r="E110" s="12"/>
      <c r="F110" s="12"/>
      <c r="G110" s="12"/>
      <c r="H110" s="12"/>
      <c r="I110" s="12"/>
    </row>
    <row r="111" spans="1:9" x14ac:dyDescent="0.35">
      <c r="A111" s="12"/>
      <c r="B111" t="s">
        <v>41</v>
      </c>
      <c r="C111" s="12"/>
      <c r="D111" s="1">
        <v>26.4</v>
      </c>
      <c r="E111" s="12"/>
      <c r="G111" s="12"/>
      <c r="H111" s="1">
        <f>F111*D111</f>
        <v>0</v>
      </c>
      <c r="I111" s="12"/>
    </row>
    <row r="112" spans="1:9" x14ac:dyDescent="0.35">
      <c r="A112" s="12"/>
      <c r="B112" s="12"/>
      <c r="C112" s="12"/>
      <c r="D112" s="13"/>
      <c r="E112" s="12"/>
      <c r="F112" s="12"/>
      <c r="G112" s="12"/>
      <c r="H112" s="12"/>
      <c r="I112" s="12"/>
    </row>
    <row r="113" spans="1:9" ht="29" x14ac:dyDescent="0.35">
      <c r="A113" s="2"/>
      <c r="B113" s="8" t="s">
        <v>42</v>
      </c>
      <c r="C113" s="2"/>
      <c r="D113" s="16"/>
      <c r="E113" s="2"/>
      <c r="F113" s="2"/>
      <c r="G113" s="2"/>
      <c r="H113" s="2"/>
      <c r="I113" s="2"/>
    </row>
    <row r="114" spans="1:9" x14ac:dyDescent="0.35">
      <c r="A114" s="12"/>
      <c r="B114" s="12"/>
      <c r="C114" s="12"/>
      <c r="D114" s="13"/>
      <c r="E114" s="12"/>
      <c r="F114" s="12"/>
      <c r="G114" s="12"/>
      <c r="H114" s="12"/>
      <c r="I114" s="12"/>
    </row>
    <row r="115" spans="1:9" x14ac:dyDescent="0.35">
      <c r="A115" s="12"/>
      <c r="B115" t="s">
        <v>39</v>
      </c>
      <c r="C115" s="12"/>
      <c r="D115" s="1">
        <f>9+37.75</f>
        <v>46.75</v>
      </c>
      <c r="E115" s="12"/>
      <c r="G115" s="12"/>
      <c r="H115" s="1">
        <f>F115*D115</f>
        <v>0</v>
      </c>
      <c r="I115" s="12"/>
    </row>
    <row r="116" spans="1:9" x14ac:dyDescent="0.35">
      <c r="A116" s="12"/>
      <c r="B116" s="12"/>
      <c r="C116" s="12"/>
      <c r="D116" s="13"/>
      <c r="E116" s="12"/>
      <c r="F116" s="12"/>
      <c r="G116" s="12"/>
      <c r="H116" s="12"/>
      <c r="I116" s="12"/>
    </row>
    <row r="117" spans="1:9" x14ac:dyDescent="0.35">
      <c r="A117" s="12"/>
      <c r="B117" t="s">
        <v>40</v>
      </c>
      <c r="C117" s="12"/>
      <c r="D117" s="1">
        <f>14.4+22.75</f>
        <v>37.15</v>
      </c>
      <c r="E117" s="12"/>
      <c r="G117" s="12"/>
      <c r="H117" s="1">
        <f>F117*D117</f>
        <v>0</v>
      </c>
      <c r="I117" s="12"/>
    </row>
    <row r="118" spans="1:9" x14ac:dyDescent="0.35">
      <c r="A118" s="12"/>
      <c r="B118" s="12"/>
      <c r="C118" s="12"/>
      <c r="D118" s="13"/>
      <c r="E118" s="12"/>
      <c r="F118" s="12"/>
      <c r="G118" s="12"/>
      <c r="H118" s="12"/>
      <c r="I118" s="12"/>
    </row>
    <row r="119" spans="1:9" x14ac:dyDescent="0.35">
      <c r="A119" s="12"/>
      <c r="B119" t="s">
        <v>41</v>
      </c>
      <c r="C119" s="12"/>
      <c r="D119" s="1">
        <f>26.4+15.75</f>
        <v>42.15</v>
      </c>
      <c r="E119" s="12"/>
      <c r="G119" s="12"/>
      <c r="H119" s="1">
        <f>F119*D119</f>
        <v>0</v>
      </c>
      <c r="I119" s="12"/>
    </row>
    <row r="120" spans="1:9" x14ac:dyDescent="0.35">
      <c r="A120" s="12"/>
      <c r="B120" s="12"/>
      <c r="C120" s="12"/>
      <c r="D120" s="13"/>
      <c r="E120" s="12"/>
      <c r="F120" s="12"/>
      <c r="G120" s="12"/>
      <c r="H120" s="12"/>
      <c r="I120" s="12"/>
    </row>
    <row r="121" spans="1:9" x14ac:dyDescent="0.35">
      <c r="A121" s="2"/>
      <c r="B121" s="3" t="s">
        <v>43</v>
      </c>
      <c r="C121" s="2"/>
      <c r="D121" s="16"/>
      <c r="E121" s="2"/>
      <c r="F121" s="2"/>
      <c r="G121" s="2"/>
      <c r="H121" s="2"/>
      <c r="I121" s="2"/>
    </row>
    <row r="122" spans="1:9" x14ac:dyDescent="0.35">
      <c r="A122" s="12"/>
      <c r="B122" s="12"/>
      <c r="C122" s="12"/>
      <c r="D122" s="13"/>
      <c r="E122" s="12"/>
      <c r="F122" s="12"/>
      <c r="G122" s="12"/>
      <c r="H122" s="12"/>
      <c r="I122" s="12"/>
    </row>
    <row r="123" spans="1:9" x14ac:dyDescent="0.35">
      <c r="A123" s="12"/>
      <c r="B123" t="s">
        <v>44</v>
      </c>
      <c r="C123" s="12"/>
      <c r="D123" s="1">
        <v>1.4</v>
      </c>
      <c r="E123" s="12"/>
      <c r="G123" s="12"/>
      <c r="H123" s="1">
        <f>F123*D123</f>
        <v>0</v>
      </c>
      <c r="I123" s="12"/>
    </row>
    <row r="124" spans="1:9" x14ac:dyDescent="0.35">
      <c r="A124" s="12"/>
      <c r="B124" s="12"/>
      <c r="C124" s="12"/>
      <c r="D124" s="13"/>
      <c r="E124" s="12"/>
      <c r="F124" s="12"/>
      <c r="G124" s="12"/>
      <c r="H124" s="12"/>
      <c r="I124" s="12"/>
    </row>
    <row r="125" spans="1:9" x14ac:dyDescent="0.35">
      <c r="A125" s="12"/>
      <c r="B125" t="s">
        <v>45</v>
      </c>
      <c r="C125" s="12"/>
      <c r="D125" s="1">
        <v>0.8</v>
      </c>
      <c r="E125" s="12"/>
      <c r="G125" s="12"/>
      <c r="H125" s="1">
        <f>F125*D125</f>
        <v>0</v>
      </c>
      <c r="I125" s="12"/>
    </row>
    <row r="126" spans="1:9" x14ac:dyDescent="0.35">
      <c r="A126" s="12"/>
      <c r="B126" s="12"/>
      <c r="C126" s="12"/>
      <c r="D126" s="13"/>
      <c r="E126" s="12"/>
      <c r="F126" s="12"/>
      <c r="G126" s="12"/>
      <c r="H126" s="12"/>
      <c r="I126" s="12"/>
    </row>
    <row r="127" spans="1:9" x14ac:dyDescent="0.35">
      <c r="A127" s="12"/>
      <c r="B127" t="s">
        <v>46</v>
      </c>
      <c r="C127" s="12"/>
      <c r="D127" s="1">
        <f>0.45</f>
        <v>0.45</v>
      </c>
      <c r="E127" s="12"/>
      <c r="G127" s="12"/>
      <c r="H127" s="1">
        <f>F127*D127</f>
        <v>0</v>
      </c>
      <c r="I127" s="12"/>
    </row>
    <row r="128" spans="1:9" x14ac:dyDescent="0.35">
      <c r="A128" s="12"/>
      <c r="B128" s="12"/>
      <c r="C128" s="12"/>
      <c r="D128" s="13"/>
      <c r="E128" s="12"/>
      <c r="F128" s="12"/>
      <c r="G128" s="12"/>
      <c r="H128" s="12"/>
      <c r="I128" s="12"/>
    </row>
    <row r="129" spans="1:9" x14ac:dyDescent="0.35">
      <c r="A129" s="12"/>
      <c r="B129" t="s">
        <v>47</v>
      </c>
      <c r="C129" s="12"/>
      <c r="D129" s="1">
        <v>2.9</v>
      </c>
      <c r="E129" s="12"/>
      <c r="G129" s="12"/>
      <c r="H129" s="1">
        <f>F129*D129</f>
        <v>0</v>
      </c>
      <c r="I129" s="12"/>
    </row>
    <row r="130" spans="1:9" x14ac:dyDescent="0.35">
      <c r="A130" s="12"/>
      <c r="B130" s="12"/>
      <c r="C130" s="12"/>
      <c r="D130" s="13"/>
      <c r="E130" s="12"/>
      <c r="F130" s="12"/>
      <c r="G130" s="12"/>
      <c r="H130" s="12"/>
      <c r="I130" s="12"/>
    </row>
    <row r="131" spans="1:9" x14ac:dyDescent="0.35">
      <c r="A131" s="12"/>
      <c r="B131" t="s">
        <v>48</v>
      </c>
      <c r="C131" s="12"/>
      <c r="D131" s="1">
        <v>1.65</v>
      </c>
      <c r="E131" s="12"/>
      <c r="G131" s="12"/>
      <c r="H131" s="1">
        <f>F131*D131</f>
        <v>0</v>
      </c>
      <c r="I131" s="12"/>
    </row>
    <row r="132" spans="1:9" x14ac:dyDescent="0.35">
      <c r="A132" s="12"/>
      <c r="B132" s="12"/>
      <c r="C132" s="12"/>
      <c r="D132" s="13"/>
      <c r="E132" s="12"/>
      <c r="F132" s="12"/>
      <c r="G132" s="12"/>
      <c r="H132" s="12"/>
      <c r="I132" s="12"/>
    </row>
    <row r="133" spans="1:9" x14ac:dyDescent="0.35">
      <c r="A133" s="12"/>
      <c r="B133" t="s">
        <v>49</v>
      </c>
      <c r="C133" s="12"/>
      <c r="D133" s="1">
        <v>0.72</v>
      </c>
      <c r="E133" s="12"/>
      <c r="G133" s="12"/>
      <c r="H133" s="1">
        <f>F133*D133</f>
        <v>0</v>
      </c>
      <c r="I133" s="12"/>
    </row>
    <row r="134" spans="1:9" x14ac:dyDescent="0.35">
      <c r="A134" s="12"/>
      <c r="B134" s="12"/>
      <c r="C134" s="12"/>
      <c r="D134" s="13"/>
      <c r="E134" s="12"/>
      <c r="F134" s="12"/>
      <c r="G134" s="12"/>
      <c r="H134" s="12"/>
      <c r="I134" s="12"/>
    </row>
    <row r="135" spans="1:9" x14ac:dyDescent="0.35">
      <c r="A135" s="12"/>
      <c r="B135" t="s">
        <v>50</v>
      </c>
      <c r="C135" s="12"/>
      <c r="D135" s="1">
        <v>2.9</v>
      </c>
      <c r="E135" s="12"/>
      <c r="G135" s="12"/>
      <c r="H135" s="1">
        <f>F135*D135</f>
        <v>0</v>
      </c>
      <c r="I135" s="12"/>
    </row>
    <row r="136" spans="1:9" x14ac:dyDescent="0.35">
      <c r="A136" s="12"/>
      <c r="B136" s="12"/>
      <c r="C136" s="12"/>
      <c r="D136" s="13"/>
      <c r="E136" s="12"/>
      <c r="F136" s="12"/>
      <c r="G136" s="12"/>
      <c r="H136" s="12"/>
      <c r="I136" s="12"/>
    </row>
    <row r="137" spans="1:9" x14ac:dyDescent="0.35">
      <c r="A137" s="12"/>
      <c r="B137" t="s">
        <v>51</v>
      </c>
      <c r="C137" s="12"/>
      <c r="D137" s="1">
        <v>2.2999999999999998</v>
      </c>
      <c r="E137" s="12"/>
      <c r="G137" s="12"/>
      <c r="H137" s="1">
        <f>F137*D137</f>
        <v>0</v>
      </c>
      <c r="I137" s="12"/>
    </row>
    <row r="138" spans="1:9" x14ac:dyDescent="0.35">
      <c r="A138" s="12"/>
      <c r="B138" s="12"/>
      <c r="C138" s="12"/>
      <c r="D138" s="13"/>
      <c r="E138" s="12"/>
      <c r="F138" s="12"/>
      <c r="G138" s="12"/>
      <c r="H138" s="12"/>
      <c r="I138" s="12"/>
    </row>
    <row r="139" spans="1:9" x14ac:dyDescent="0.35">
      <c r="A139" s="12"/>
      <c r="B139" t="s">
        <v>52</v>
      </c>
      <c r="C139" s="12"/>
      <c r="D139" s="1">
        <v>1.95</v>
      </c>
      <c r="E139" s="12"/>
      <c r="G139" s="12"/>
      <c r="H139" s="1">
        <f>F139*D139</f>
        <v>0</v>
      </c>
      <c r="I139" s="12"/>
    </row>
    <row r="140" spans="1:9" x14ac:dyDescent="0.35">
      <c r="A140" s="12"/>
      <c r="B140" s="12"/>
      <c r="C140" s="12"/>
      <c r="D140" s="13"/>
      <c r="E140" s="12"/>
      <c r="F140" s="12"/>
      <c r="G140" s="12"/>
      <c r="H140" s="12"/>
      <c r="I140" s="12"/>
    </row>
    <row r="141" spans="1:9" x14ac:dyDescent="0.35">
      <c r="A141" s="12"/>
      <c r="B141" t="s">
        <v>53</v>
      </c>
      <c r="C141" s="12"/>
      <c r="D141" s="1">
        <v>4.4000000000000004</v>
      </c>
      <c r="E141" s="12"/>
      <c r="G141" s="12"/>
      <c r="H141" s="1">
        <f>F141*D141</f>
        <v>0</v>
      </c>
      <c r="I141" s="12"/>
    </row>
    <row r="142" spans="1:9" x14ac:dyDescent="0.35">
      <c r="A142" s="12"/>
      <c r="B142" s="12"/>
      <c r="C142" s="12"/>
      <c r="D142" s="13"/>
      <c r="E142" s="12"/>
      <c r="F142" s="12"/>
      <c r="G142" s="12"/>
      <c r="H142" s="12"/>
      <c r="I142" s="12"/>
    </row>
    <row r="143" spans="1:9" x14ac:dyDescent="0.35">
      <c r="A143" s="12"/>
      <c r="B143" t="s">
        <v>54</v>
      </c>
      <c r="C143" s="12"/>
      <c r="D143" s="1">
        <v>3.15</v>
      </c>
      <c r="E143" s="12"/>
      <c r="G143" s="12"/>
      <c r="H143" s="1">
        <f>F143*D143</f>
        <v>0</v>
      </c>
      <c r="I143" s="12"/>
    </row>
    <row r="144" spans="1:9" x14ac:dyDescent="0.35">
      <c r="A144" s="12"/>
      <c r="B144" s="12"/>
      <c r="C144" s="12"/>
      <c r="D144" s="13"/>
      <c r="E144" s="12"/>
      <c r="F144" s="12"/>
      <c r="G144" s="12"/>
      <c r="H144" s="12"/>
      <c r="I144" s="12"/>
    </row>
    <row r="145" spans="1:9" x14ac:dyDescent="0.35">
      <c r="A145" s="12"/>
      <c r="B145" t="s">
        <v>55</v>
      </c>
      <c r="C145" s="12"/>
      <c r="D145" s="1">
        <v>2.2200000000000002</v>
      </c>
      <c r="E145" s="12"/>
      <c r="G145" s="12"/>
      <c r="H145" s="1">
        <f>F145*D145</f>
        <v>0</v>
      </c>
      <c r="I145" s="12"/>
    </row>
    <row r="146" spans="1:9" x14ac:dyDescent="0.35">
      <c r="A146" s="12"/>
      <c r="B146" s="12"/>
      <c r="C146" s="12"/>
      <c r="D146" s="13"/>
      <c r="E146" s="12"/>
      <c r="F146" s="12"/>
      <c r="G146" s="12"/>
      <c r="H146" s="12"/>
      <c r="I146" s="12"/>
    </row>
    <row r="147" spans="1:9" x14ac:dyDescent="0.35">
      <c r="A147" s="12"/>
      <c r="B147" t="s">
        <v>56</v>
      </c>
      <c r="C147" s="12"/>
      <c r="D147" s="1">
        <v>0.5</v>
      </c>
      <c r="E147" s="12"/>
      <c r="G147" s="12"/>
      <c r="H147" s="1">
        <f>F147*D147</f>
        <v>0</v>
      </c>
      <c r="I147" s="12"/>
    </row>
    <row r="148" spans="1:9" x14ac:dyDescent="0.35">
      <c r="A148" s="12"/>
      <c r="B148" s="12"/>
      <c r="C148" s="12"/>
      <c r="D148" s="13"/>
      <c r="E148" s="12"/>
      <c r="F148" s="12"/>
      <c r="G148" s="12"/>
      <c r="H148" s="12"/>
      <c r="I148" s="12"/>
    </row>
    <row r="149" spans="1:9" x14ac:dyDescent="0.35">
      <c r="A149" s="2"/>
      <c r="B149" s="3" t="s">
        <v>57</v>
      </c>
      <c r="C149" s="2"/>
      <c r="D149" s="16"/>
      <c r="E149" s="2"/>
      <c r="F149" s="2"/>
      <c r="G149" s="2"/>
      <c r="H149" s="2"/>
      <c r="I149" s="2"/>
    </row>
    <row r="150" spans="1:9" x14ac:dyDescent="0.35">
      <c r="A150" s="12"/>
      <c r="B150" s="12"/>
      <c r="C150" s="12"/>
      <c r="D150" s="13"/>
      <c r="E150" s="12"/>
      <c r="F150" s="12"/>
      <c r="G150" s="12"/>
      <c r="H150" s="12"/>
      <c r="I150" s="12"/>
    </row>
    <row r="151" spans="1:9" x14ac:dyDescent="0.35">
      <c r="A151" s="12"/>
      <c r="B151" t="s">
        <v>58</v>
      </c>
      <c r="C151" s="12"/>
      <c r="D151" s="1">
        <v>8</v>
      </c>
      <c r="E151" s="12"/>
      <c r="G151" s="12"/>
      <c r="H151" s="1">
        <f>F151*D151</f>
        <v>0</v>
      </c>
      <c r="I151" s="12"/>
    </row>
    <row r="152" spans="1:9" x14ac:dyDescent="0.35">
      <c r="A152" s="12"/>
      <c r="B152" s="12"/>
      <c r="C152" s="12"/>
      <c r="D152" s="13"/>
      <c r="E152" s="12"/>
      <c r="F152" s="12"/>
      <c r="G152" s="12"/>
      <c r="H152" s="12"/>
      <c r="I152" s="12"/>
    </row>
    <row r="153" spans="1:9" x14ac:dyDescent="0.35">
      <c r="A153" s="12"/>
      <c r="B153" t="s">
        <v>59</v>
      </c>
      <c r="C153" s="12"/>
      <c r="D153" s="1">
        <v>7</v>
      </c>
      <c r="E153" s="12"/>
      <c r="G153" s="12"/>
      <c r="H153" s="1">
        <f>F153*D153</f>
        <v>0</v>
      </c>
      <c r="I153" s="12"/>
    </row>
    <row r="154" spans="1:9" x14ac:dyDescent="0.35">
      <c r="A154" s="12"/>
      <c r="B154" s="12"/>
      <c r="C154" s="12"/>
      <c r="D154" s="13"/>
      <c r="E154" s="12"/>
      <c r="F154" s="12"/>
      <c r="G154" s="12"/>
      <c r="H154" s="12"/>
      <c r="I154" s="12"/>
    </row>
    <row r="155" spans="1:9" x14ac:dyDescent="0.35">
      <c r="A155" s="12"/>
      <c r="B155" t="s">
        <v>60</v>
      </c>
      <c r="C155" s="12"/>
      <c r="D155" s="1">
        <v>6</v>
      </c>
      <c r="E155" s="12"/>
      <c r="G155" s="12"/>
      <c r="H155" s="1">
        <f>F155*D155</f>
        <v>0</v>
      </c>
      <c r="I155" s="12"/>
    </row>
    <row r="156" spans="1:9" x14ac:dyDescent="0.35">
      <c r="A156" s="12"/>
      <c r="B156" s="12"/>
      <c r="C156" s="12"/>
      <c r="D156" s="13"/>
      <c r="E156" s="12"/>
      <c r="F156" s="12"/>
      <c r="G156" s="12"/>
      <c r="H156" s="12"/>
      <c r="I156" s="12"/>
    </row>
    <row r="157" spans="1:9" x14ac:dyDescent="0.35">
      <c r="A157" s="12"/>
      <c r="B157" t="s">
        <v>61</v>
      </c>
      <c r="C157" s="12"/>
      <c r="D157" s="1">
        <v>5</v>
      </c>
      <c r="E157" s="12"/>
      <c r="G157" s="12"/>
      <c r="H157" s="1">
        <f>F157*D157</f>
        <v>0</v>
      </c>
      <c r="I157" s="12"/>
    </row>
    <row r="158" spans="1:9" x14ac:dyDescent="0.35">
      <c r="A158" s="12"/>
      <c r="B158" s="12"/>
      <c r="C158" s="12"/>
      <c r="D158" s="13"/>
      <c r="E158" s="12"/>
      <c r="F158" s="12"/>
      <c r="G158" s="12"/>
      <c r="H158" s="12"/>
      <c r="I158" s="12"/>
    </row>
    <row r="159" spans="1:9" x14ac:dyDescent="0.35">
      <c r="A159" s="12"/>
      <c r="B159" t="s">
        <v>62</v>
      </c>
      <c r="C159" s="12"/>
      <c r="D159" s="1">
        <v>4</v>
      </c>
      <c r="E159" s="12"/>
      <c r="G159" s="12"/>
      <c r="H159" s="1">
        <f>F159*D159</f>
        <v>0</v>
      </c>
      <c r="I159" s="12"/>
    </row>
    <row r="160" spans="1:9" x14ac:dyDescent="0.35">
      <c r="A160" s="12"/>
      <c r="B160" s="12"/>
      <c r="C160" s="12"/>
      <c r="D160" s="13"/>
      <c r="E160" s="12"/>
      <c r="F160" s="12"/>
      <c r="G160" s="12"/>
      <c r="H160" s="12"/>
      <c r="I160" s="12"/>
    </row>
    <row r="161" spans="1:9" x14ac:dyDescent="0.35">
      <c r="A161" s="12"/>
      <c r="B161" t="s">
        <v>63</v>
      </c>
      <c r="C161" s="12"/>
      <c r="D161" s="1">
        <v>2.25</v>
      </c>
      <c r="E161" s="12"/>
      <c r="G161" s="12"/>
      <c r="H161" s="1">
        <f>F161*D161</f>
        <v>0</v>
      </c>
      <c r="I161" s="12"/>
    </row>
    <row r="162" spans="1:9" x14ac:dyDescent="0.35">
      <c r="A162" s="12"/>
      <c r="B162" s="12"/>
      <c r="C162" s="12"/>
      <c r="D162" s="13"/>
      <c r="E162" s="12"/>
      <c r="F162" s="12"/>
      <c r="G162" s="12"/>
      <c r="H162" s="12"/>
      <c r="I162" s="12"/>
    </row>
    <row r="163" spans="1:9" x14ac:dyDescent="0.35">
      <c r="A163" s="12"/>
      <c r="B163" t="s">
        <v>64</v>
      </c>
      <c r="C163" s="12"/>
      <c r="D163" s="1">
        <v>1</v>
      </c>
      <c r="E163" s="12"/>
      <c r="G163" s="12"/>
      <c r="H163" s="1">
        <f>F163*D163</f>
        <v>0</v>
      </c>
      <c r="I163" s="12"/>
    </row>
    <row r="164" spans="1:9" x14ac:dyDescent="0.35">
      <c r="A164" s="12"/>
      <c r="B164" s="12"/>
      <c r="C164" s="12"/>
      <c r="D164" s="13"/>
      <c r="E164" s="12"/>
      <c r="F164" s="12"/>
      <c r="G164" s="12"/>
      <c r="H164" s="12"/>
      <c r="I164" s="12"/>
    </row>
    <row r="165" spans="1:9" x14ac:dyDescent="0.35">
      <c r="A165" s="12"/>
      <c r="B165" t="s">
        <v>65</v>
      </c>
      <c r="C165" s="12"/>
      <c r="D165" s="1">
        <v>10</v>
      </c>
      <c r="E165" s="12"/>
      <c r="G165" s="12"/>
      <c r="H165" s="1">
        <f>F165*D165</f>
        <v>0</v>
      </c>
      <c r="I165" s="12"/>
    </row>
    <row r="166" spans="1:9" x14ac:dyDescent="0.35">
      <c r="A166" s="12"/>
      <c r="B166" s="12"/>
      <c r="C166" s="12"/>
      <c r="D166" s="13"/>
      <c r="E166" s="12"/>
      <c r="F166" s="12"/>
      <c r="G166" s="12"/>
      <c r="H166" s="12"/>
      <c r="I166" s="12"/>
    </row>
    <row r="167" spans="1:9" x14ac:dyDescent="0.35">
      <c r="A167" s="12"/>
      <c r="B167" t="s">
        <v>66</v>
      </c>
      <c r="C167" s="12"/>
      <c r="D167" s="1">
        <v>9</v>
      </c>
      <c r="E167" s="12"/>
      <c r="G167" s="12"/>
      <c r="H167" s="1">
        <f>F167*D167</f>
        <v>0</v>
      </c>
      <c r="I167" s="12"/>
    </row>
    <row r="168" spans="1:9" x14ac:dyDescent="0.35">
      <c r="A168" s="12"/>
      <c r="B168" s="12"/>
      <c r="C168" s="12"/>
      <c r="D168" s="13"/>
      <c r="E168" s="12"/>
      <c r="F168" s="12"/>
      <c r="G168" s="12"/>
      <c r="H168" s="12"/>
      <c r="I168" s="12"/>
    </row>
    <row r="169" spans="1:9" x14ac:dyDescent="0.35">
      <c r="A169" s="12"/>
      <c r="B169" t="s">
        <v>67</v>
      </c>
      <c r="C169" s="12"/>
      <c r="D169" s="1">
        <v>8</v>
      </c>
      <c r="E169" s="12"/>
      <c r="G169" s="12"/>
      <c r="H169" s="1">
        <f>F169*D169</f>
        <v>0</v>
      </c>
      <c r="I169" s="12"/>
    </row>
    <row r="170" spans="1:9" x14ac:dyDescent="0.35">
      <c r="A170" s="12"/>
      <c r="B170" s="12"/>
      <c r="C170" s="12"/>
      <c r="D170" s="13"/>
      <c r="E170" s="12"/>
      <c r="F170" s="12"/>
      <c r="G170" s="12"/>
      <c r="H170" s="12"/>
      <c r="I170" s="12"/>
    </row>
    <row r="171" spans="1:9" x14ac:dyDescent="0.35">
      <c r="A171" s="12"/>
      <c r="B171" t="s">
        <v>68</v>
      </c>
      <c r="C171" s="12"/>
      <c r="D171" s="1">
        <v>7</v>
      </c>
      <c r="E171" s="12"/>
      <c r="G171" s="12"/>
      <c r="H171" s="1">
        <f>F171*D171</f>
        <v>0</v>
      </c>
      <c r="I171" s="12"/>
    </row>
    <row r="172" spans="1:9" x14ac:dyDescent="0.35">
      <c r="A172" s="12"/>
      <c r="B172" s="12"/>
      <c r="C172" s="12"/>
      <c r="D172" s="13"/>
      <c r="E172" s="12"/>
      <c r="F172" s="12"/>
      <c r="G172" s="12"/>
      <c r="H172" s="12"/>
      <c r="I172" s="12"/>
    </row>
    <row r="173" spans="1:9" x14ac:dyDescent="0.35">
      <c r="A173" s="12"/>
      <c r="B173" t="s">
        <v>69</v>
      </c>
      <c r="C173" s="12"/>
      <c r="D173" s="1">
        <v>5.5</v>
      </c>
      <c r="E173" s="12"/>
      <c r="G173" s="12"/>
      <c r="H173" s="1">
        <f>F173*D173</f>
        <v>0</v>
      </c>
      <c r="I173" s="12"/>
    </row>
    <row r="174" spans="1:9" x14ac:dyDescent="0.35">
      <c r="A174" s="12"/>
      <c r="B174" s="12"/>
      <c r="C174" s="12"/>
      <c r="D174" s="13"/>
      <c r="E174" s="12"/>
      <c r="F174" s="12"/>
      <c r="G174" s="12"/>
      <c r="H174" s="12"/>
      <c r="I174" s="12"/>
    </row>
    <row r="175" spans="1:9" x14ac:dyDescent="0.35">
      <c r="A175" s="12"/>
      <c r="B175" t="s">
        <v>70</v>
      </c>
      <c r="C175" s="12"/>
      <c r="D175" s="1">
        <v>3.25</v>
      </c>
      <c r="E175" s="12"/>
      <c r="G175" s="12"/>
      <c r="H175" s="1">
        <f>F175*D175</f>
        <v>0</v>
      </c>
      <c r="I175" s="12"/>
    </row>
    <row r="176" spans="1:9" x14ac:dyDescent="0.35">
      <c r="A176" s="12"/>
      <c r="B176" s="12"/>
      <c r="C176" s="12"/>
      <c r="D176" s="13"/>
      <c r="E176" s="12"/>
      <c r="F176" s="12"/>
      <c r="G176" s="12"/>
      <c r="H176" s="12"/>
      <c r="I176" s="12"/>
    </row>
    <row r="177" spans="1:9" x14ac:dyDescent="0.35">
      <c r="A177" s="12"/>
      <c r="B177" t="s">
        <v>71</v>
      </c>
      <c r="C177" s="12"/>
      <c r="D177" s="1">
        <v>1.5</v>
      </c>
      <c r="E177" s="12"/>
      <c r="G177" s="12"/>
      <c r="H177" s="1">
        <f>F177*D177</f>
        <v>0</v>
      </c>
      <c r="I177" s="12"/>
    </row>
    <row r="178" spans="1:9" x14ac:dyDescent="0.35">
      <c r="A178" s="12"/>
      <c r="B178" s="12"/>
      <c r="C178" s="12"/>
      <c r="D178" s="13"/>
      <c r="E178" s="12"/>
      <c r="F178" s="12"/>
      <c r="G178" s="12"/>
      <c r="H178" s="12"/>
      <c r="I178" s="12"/>
    </row>
    <row r="179" spans="1:9" x14ac:dyDescent="0.35">
      <c r="A179" s="12"/>
      <c r="B179" t="s">
        <v>72</v>
      </c>
      <c r="C179" s="12"/>
      <c r="D179" s="1">
        <v>20</v>
      </c>
      <c r="E179" s="12"/>
      <c r="G179" s="12"/>
      <c r="H179" s="1">
        <f>F179*D179</f>
        <v>0</v>
      </c>
      <c r="I179" s="12"/>
    </row>
    <row r="180" spans="1:9" x14ac:dyDescent="0.35">
      <c r="A180" s="12"/>
      <c r="B180" s="12"/>
      <c r="C180" s="12"/>
      <c r="D180" s="13"/>
      <c r="E180" s="12"/>
      <c r="F180" s="12"/>
      <c r="G180" s="12"/>
      <c r="H180" s="12"/>
      <c r="I180" s="12"/>
    </row>
    <row r="181" spans="1:9" x14ac:dyDescent="0.35">
      <c r="A181" s="12"/>
      <c r="B181" t="s">
        <v>73</v>
      </c>
      <c r="C181" s="12"/>
      <c r="D181" s="1">
        <v>17</v>
      </c>
      <c r="E181" s="12"/>
      <c r="G181" s="12"/>
      <c r="H181" s="1">
        <f>F181*D181</f>
        <v>0</v>
      </c>
      <c r="I181" s="12"/>
    </row>
    <row r="182" spans="1:9" x14ac:dyDescent="0.35">
      <c r="A182" s="12"/>
      <c r="B182" s="12"/>
      <c r="C182" s="12"/>
      <c r="D182" s="13"/>
      <c r="E182" s="12"/>
      <c r="F182" s="12"/>
      <c r="G182" s="12"/>
      <c r="H182" s="12"/>
      <c r="I182" s="12"/>
    </row>
    <row r="183" spans="1:9" x14ac:dyDescent="0.35">
      <c r="A183" s="12"/>
      <c r="B183" t="s">
        <v>74</v>
      </c>
      <c r="C183" s="12"/>
      <c r="D183" s="1">
        <v>13</v>
      </c>
      <c r="E183" s="12"/>
      <c r="G183" s="12"/>
      <c r="H183" s="1">
        <f>F183*D183</f>
        <v>0</v>
      </c>
      <c r="I183" s="12"/>
    </row>
    <row r="184" spans="1:9" x14ac:dyDescent="0.35">
      <c r="A184" s="12"/>
      <c r="B184" s="12"/>
      <c r="C184" s="12"/>
      <c r="D184" s="13"/>
      <c r="E184" s="12"/>
      <c r="F184" s="12"/>
      <c r="G184" s="12"/>
      <c r="H184" s="12"/>
      <c r="I184" s="12"/>
    </row>
    <row r="185" spans="1:9" x14ac:dyDescent="0.35">
      <c r="A185" s="12"/>
      <c r="B185" t="s">
        <v>75</v>
      </c>
      <c r="C185" s="12"/>
      <c r="D185" s="1">
        <v>8</v>
      </c>
      <c r="E185" s="12"/>
      <c r="G185" s="12"/>
      <c r="H185" s="1">
        <f>F185*D185</f>
        <v>0</v>
      </c>
      <c r="I185" s="12"/>
    </row>
    <row r="186" spans="1:9" x14ac:dyDescent="0.35">
      <c r="A186" s="12"/>
      <c r="B186" s="12"/>
      <c r="C186" s="12"/>
      <c r="D186" s="13"/>
      <c r="E186" s="12"/>
      <c r="F186" s="12"/>
      <c r="G186" s="12"/>
      <c r="H186" s="12"/>
      <c r="I186" s="12"/>
    </row>
    <row r="187" spans="1:9" x14ac:dyDescent="0.35">
      <c r="A187" s="12"/>
      <c r="B187" t="s">
        <v>76</v>
      </c>
      <c r="C187" s="12"/>
      <c r="D187" s="1">
        <v>5</v>
      </c>
      <c r="E187" s="12"/>
      <c r="G187" s="12"/>
      <c r="H187" s="1">
        <f>F187*D187</f>
        <v>0</v>
      </c>
      <c r="I187" s="12"/>
    </row>
    <row r="188" spans="1:9" x14ac:dyDescent="0.35">
      <c r="A188" s="12"/>
      <c r="B188" s="12"/>
      <c r="C188" s="12"/>
      <c r="D188" s="13"/>
      <c r="E188" s="12"/>
      <c r="F188" s="12"/>
      <c r="G188" s="12"/>
      <c r="H188" s="12"/>
      <c r="I188" s="12"/>
    </row>
    <row r="189" spans="1:9" x14ac:dyDescent="0.35">
      <c r="A189" s="12"/>
      <c r="B189" t="s">
        <v>77</v>
      </c>
      <c r="C189" s="12"/>
      <c r="D189" s="1">
        <v>2.5</v>
      </c>
      <c r="E189" s="12"/>
      <c r="G189" s="12"/>
      <c r="H189" s="1">
        <f>F189*D189</f>
        <v>0</v>
      </c>
      <c r="I189" s="12"/>
    </row>
    <row r="190" spans="1:9" x14ac:dyDescent="0.35">
      <c r="A190" s="12"/>
      <c r="B190" s="12"/>
      <c r="C190" s="12"/>
      <c r="D190" s="13"/>
      <c r="E190" s="12"/>
      <c r="F190" s="12"/>
      <c r="G190" s="12"/>
      <c r="H190" s="12"/>
      <c r="I190" s="12"/>
    </row>
    <row r="191" spans="1:9" x14ac:dyDescent="0.35">
      <c r="A191" s="12"/>
      <c r="B191" t="s">
        <v>78</v>
      </c>
      <c r="C191" s="12"/>
      <c r="D191" s="1">
        <v>1</v>
      </c>
      <c r="E191" s="12"/>
      <c r="G191" s="12"/>
      <c r="H191" s="1">
        <f>F191*D191</f>
        <v>0</v>
      </c>
      <c r="I191" s="12"/>
    </row>
    <row r="192" spans="1:9" x14ac:dyDescent="0.35">
      <c r="A192" s="12"/>
      <c r="B192" s="12"/>
      <c r="C192" s="12"/>
      <c r="D192" s="13"/>
      <c r="E192" s="12"/>
      <c r="F192" s="12"/>
      <c r="G192" s="12"/>
      <c r="H192" s="12"/>
      <c r="I192" s="12"/>
    </row>
    <row r="193" spans="1:9" x14ac:dyDescent="0.35">
      <c r="A193" s="12"/>
      <c r="B193" t="s">
        <v>79</v>
      </c>
      <c r="C193" s="12"/>
      <c r="D193" s="1">
        <v>24</v>
      </c>
      <c r="E193" s="12"/>
      <c r="G193" s="12"/>
      <c r="H193" s="1">
        <f>F193*D193</f>
        <v>0</v>
      </c>
      <c r="I193" s="12"/>
    </row>
    <row r="194" spans="1:9" x14ac:dyDescent="0.35">
      <c r="A194" s="12"/>
      <c r="B194" s="12"/>
      <c r="C194" s="12"/>
      <c r="D194" s="13"/>
      <c r="E194" s="12"/>
      <c r="F194" s="12"/>
      <c r="G194" s="12"/>
      <c r="H194" s="12"/>
      <c r="I194" s="12"/>
    </row>
    <row r="195" spans="1:9" x14ac:dyDescent="0.35">
      <c r="A195" s="12"/>
      <c r="B195" t="s">
        <v>80</v>
      </c>
      <c r="C195" s="12"/>
      <c r="D195" s="1">
        <v>21</v>
      </c>
      <c r="E195" s="12"/>
      <c r="G195" s="12"/>
      <c r="H195" s="1">
        <f>F195*D195</f>
        <v>0</v>
      </c>
      <c r="I195" s="12"/>
    </row>
    <row r="196" spans="1:9" x14ac:dyDescent="0.35">
      <c r="A196" s="12"/>
      <c r="B196" s="12"/>
      <c r="C196" s="12"/>
      <c r="D196" s="13"/>
      <c r="E196" s="12"/>
      <c r="F196" s="12"/>
      <c r="G196" s="12"/>
      <c r="H196" s="12"/>
      <c r="I196" s="12"/>
    </row>
    <row r="197" spans="1:9" x14ac:dyDescent="0.35">
      <c r="A197" s="12"/>
      <c r="B197" t="s">
        <v>81</v>
      </c>
      <c r="C197" s="12"/>
      <c r="D197" s="1">
        <v>18</v>
      </c>
      <c r="E197" s="12"/>
      <c r="G197" s="12"/>
      <c r="H197" s="1">
        <f>F197*D197</f>
        <v>0</v>
      </c>
      <c r="I197" s="12"/>
    </row>
    <row r="198" spans="1:9" x14ac:dyDescent="0.35">
      <c r="A198" s="12"/>
      <c r="B198" s="12"/>
      <c r="C198" s="12"/>
      <c r="D198" s="13"/>
      <c r="E198" s="12"/>
      <c r="F198" s="12"/>
      <c r="G198" s="12"/>
      <c r="H198" s="12"/>
      <c r="I198" s="12"/>
    </row>
    <row r="199" spans="1:9" x14ac:dyDescent="0.35">
      <c r="A199" s="12"/>
      <c r="B199" t="s">
        <v>82</v>
      </c>
      <c r="C199" s="12"/>
      <c r="D199" s="1">
        <v>12</v>
      </c>
      <c r="E199" s="12"/>
      <c r="G199" s="12"/>
      <c r="H199" s="1">
        <f>F199*D199</f>
        <v>0</v>
      </c>
      <c r="I199" s="12"/>
    </row>
    <row r="200" spans="1:9" x14ac:dyDescent="0.35">
      <c r="A200" s="12"/>
      <c r="B200" s="12"/>
      <c r="C200" s="12"/>
      <c r="D200" s="13"/>
      <c r="E200" s="12"/>
      <c r="F200" s="12"/>
      <c r="G200" s="12"/>
      <c r="H200" s="12"/>
      <c r="I200" s="12"/>
    </row>
    <row r="201" spans="1:9" x14ac:dyDescent="0.35">
      <c r="A201" s="12"/>
      <c r="B201" t="s">
        <v>83</v>
      </c>
      <c r="C201" s="12"/>
      <c r="D201" s="1">
        <v>4</v>
      </c>
      <c r="E201" s="12"/>
      <c r="G201" s="12"/>
      <c r="H201" s="1">
        <f>F201*D201</f>
        <v>0</v>
      </c>
      <c r="I201" s="12"/>
    </row>
    <row r="202" spans="1:9" x14ac:dyDescent="0.35">
      <c r="A202" s="12"/>
      <c r="B202" s="12"/>
      <c r="C202" s="12"/>
      <c r="D202" s="13"/>
      <c r="E202" s="12"/>
      <c r="F202" s="12"/>
      <c r="G202" s="12"/>
      <c r="H202" s="12"/>
      <c r="I202" s="12"/>
    </row>
    <row r="203" spans="1:9" x14ac:dyDescent="0.35">
      <c r="A203" s="12"/>
      <c r="B203" t="s">
        <v>84</v>
      </c>
      <c r="C203" s="12"/>
      <c r="D203" s="1">
        <v>2.5</v>
      </c>
      <c r="E203" s="12"/>
      <c r="G203" s="12"/>
      <c r="H203" s="1">
        <f>F203*D203</f>
        <v>0</v>
      </c>
      <c r="I203" s="12"/>
    </row>
    <row r="204" spans="1:9" x14ac:dyDescent="0.35">
      <c r="A204" s="12"/>
      <c r="B204" s="12"/>
      <c r="C204" s="12"/>
      <c r="D204" s="13"/>
      <c r="E204" s="12"/>
      <c r="F204" s="12"/>
      <c r="G204" s="12"/>
      <c r="H204" s="12"/>
      <c r="I204" s="12"/>
    </row>
    <row r="205" spans="1:9" x14ac:dyDescent="0.35">
      <c r="A205" s="12"/>
      <c r="B205" t="s">
        <v>71</v>
      </c>
      <c r="C205" s="12"/>
      <c r="D205" s="1">
        <v>1.5</v>
      </c>
      <c r="E205" s="12"/>
      <c r="G205" s="12"/>
      <c r="H205" s="1">
        <f>F205*D205</f>
        <v>0</v>
      </c>
      <c r="I205" s="12"/>
    </row>
    <row r="206" spans="1:9" x14ac:dyDescent="0.35">
      <c r="A206" s="12"/>
      <c r="B206" s="12"/>
      <c r="C206" s="12"/>
      <c r="D206" s="13"/>
      <c r="E206" s="12"/>
      <c r="F206" s="12"/>
      <c r="G206" s="12"/>
      <c r="H206" s="12"/>
      <c r="I206" s="12"/>
    </row>
  </sheetData>
  <mergeCells count="1">
    <mergeCell ref="C2:D2"/>
  </mergeCells>
  <phoneticPr fontId="7" type="noConversion"/>
  <conditionalFormatting sqref="A6:I6">
    <cfRule type="cellIs" dxfId="98" priority="1" operator="between">
      <formula>"blank"</formula>
      <formula>"blank"</formula>
    </cfRule>
  </conditionalFormatting>
  <conditionalFormatting sqref="A8:I8">
    <cfRule type="cellIs" dxfId="97" priority="2" operator="between">
      <formula>"blank"</formula>
      <formula>"blank"</formula>
    </cfRule>
  </conditionalFormatting>
  <conditionalFormatting sqref="A10:I10">
    <cfRule type="cellIs" dxfId="96" priority="3" operator="between">
      <formula>"blank"</formula>
      <formula>"blank"</formula>
    </cfRule>
  </conditionalFormatting>
  <conditionalFormatting sqref="A12:I12">
    <cfRule type="cellIs" dxfId="95" priority="4" operator="between">
      <formula>"blank"</formula>
      <formula>"blank"</formula>
    </cfRule>
  </conditionalFormatting>
  <conditionalFormatting sqref="A14:I14">
    <cfRule type="cellIs" dxfId="94" priority="5" operator="between">
      <formula>"blank"</formula>
      <formula>"blank"</formula>
    </cfRule>
  </conditionalFormatting>
  <conditionalFormatting sqref="A16:I16">
    <cfRule type="cellIs" dxfId="93" priority="6" operator="between">
      <formula>"blank"</formula>
      <formula>"blank"</formula>
    </cfRule>
  </conditionalFormatting>
  <conditionalFormatting sqref="A18:I18">
    <cfRule type="cellIs" dxfId="92" priority="7" operator="between">
      <formula>"blank"</formula>
      <formula>"blank"</formula>
    </cfRule>
  </conditionalFormatting>
  <conditionalFormatting sqref="A20:I20">
    <cfRule type="cellIs" dxfId="91" priority="8" operator="between">
      <formula>"blank"</formula>
      <formula>"blank"</formula>
    </cfRule>
  </conditionalFormatting>
  <conditionalFormatting sqref="A22:I22">
    <cfRule type="cellIs" dxfId="90" priority="9" operator="between">
      <formula>"blank"</formula>
      <formula>"blank"</formula>
    </cfRule>
  </conditionalFormatting>
  <conditionalFormatting sqref="A24:I24">
    <cfRule type="cellIs" dxfId="89" priority="10" operator="between">
      <formula>"blank"</formula>
      <formula>"blank"</formula>
    </cfRule>
  </conditionalFormatting>
  <conditionalFormatting sqref="A26:I26">
    <cfRule type="cellIs" dxfId="88" priority="11" operator="between">
      <formula>"blank"</formula>
      <formula>"blank"</formula>
    </cfRule>
  </conditionalFormatting>
  <conditionalFormatting sqref="A28:I28">
    <cfRule type="cellIs" dxfId="87" priority="12" operator="between">
      <formula>"blank"</formula>
      <formula>"blank"</formula>
    </cfRule>
  </conditionalFormatting>
  <conditionalFormatting sqref="A30:I30">
    <cfRule type="cellIs" dxfId="86" priority="13" operator="between">
      <formula>"blank"</formula>
      <formula>"blank"</formula>
    </cfRule>
  </conditionalFormatting>
  <conditionalFormatting sqref="A32:I32">
    <cfRule type="cellIs" dxfId="85" priority="14" operator="between">
      <formula>"blank"</formula>
      <formula>"blank"</formula>
    </cfRule>
  </conditionalFormatting>
  <conditionalFormatting sqref="A34:I34">
    <cfRule type="cellIs" dxfId="84" priority="15" operator="between">
      <formula>"blank"</formula>
      <formula>"blank"</formula>
    </cfRule>
  </conditionalFormatting>
  <conditionalFormatting sqref="A36:I36">
    <cfRule type="cellIs" dxfId="83" priority="16" operator="between">
      <formula>"blank"</formula>
      <formula>"blank"</formula>
    </cfRule>
  </conditionalFormatting>
  <conditionalFormatting sqref="A38:I38">
    <cfRule type="cellIs" dxfId="82" priority="17" operator="between">
      <formula>"blank"</formula>
      <formula>"blank"</formula>
    </cfRule>
  </conditionalFormatting>
  <conditionalFormatting sqref="A40:I40">
    <cfRule type="cellIs" dxfId="81" priority="18" operator="between">
      <formula>"blank"</formula>
      <formula>"blank"</formula>
    </cfRule>
  </conditionalFormatting>
  <conditionalFormatting sqref="A42:I42">
    <cfRule type="cellIs" dxfId="80" priority="19" operator="between">
      <formula>"blank"</formula>
      <formula>"blank"</formula>
    </cfRule>
  </conditionalFormatting>
  <conditionalFormatting sqref="A44:I44">
    <cfRule type="cellIs" dxfId="79" priority="20" operator="between">
      <formula>"blank"</formula>
      <formula>"blank"</formula>
    </cfRule>
  </conditionalFormatting>
  <conditionalFormatting sqref="A46:I46">
    <cfRule type="cellIs" dxfId="78" priority="21" operator="between">
      <formula>"blank"</formula>
      <formula>"blank"</formula>
    </cfRule>
  </conditionalFormatting>
  <conditionalFormatting sqref="A48:I48">
    <cfRule type="cellIs" dxfId="77" priority="22" operator="between">
      <formula>"blank"</formula>
      <formula>"blank"</formula>
    </cfRule>
  </conditionalFormatting>
  <conditionalFormatting sqref="A50:I50">
    <cfRule type="cellIs" dxfId="76" priority="23" operator="between">
      <formula>"blank"</formula>
      <formula>"blank"</formula>
    </cfRule>
  </conditionalFormatting>
  <conditionalFormatting sqref="A52:I52">
    <cfRule type="cellIs" dxfId="75" priority="24" operator="between">
      <formula>"blank"</formula>
      <formula>"blank"</formula>
    </cfRule>
  </conditionalFormatting>
  <conditionalFormatting sqref="A54:I54">
    <cfRule type="cellIs" dxfId="74" priority="25" operator="between">
      <formula>"blank"</formula>
      <formula>"blank"</formula>
    </cfRule>
  </conditionalFormatting>
  <conditionalFormatting sqref="A56:I56">
    <cfRule type="cellIs" dxfId="73" priority="26" operator="between">
      <formula>"blank"</formula>
      <formula>"blank"</formula>
    </cfRule>
  </conditionalFormatting>
  <conditionalFormatting sqref="A58:I58">
    <cfRule type="cellIs" dxfId="72" priority="27" operator="between">
      <formula>"blank"</formula>
      <formula>"blank"</formula>
    </cfRule>
  </conditionalFormatting>
  <conditionalFormatting sqref="A60:I60">
    <cfRule type="cellIs" dxfId="71" priority="28" operator="between">
      <formula>"blank"</formula>
      <formula>"blank"</formula>
    </cfRule>
  </conditionalFormatting>
  <conditionalFormatting sqref="A62:I62">
    <cfRule type="cellIs" dxfId="70" priority="29" operator="between">
      <formula>"blank"</formula>
      <formula>"blank"</formula>
    </cfRule>
  </conditionalFormatting>
  <conditionalFormatting sqref="A64:I64">
    <cfRule type="cellIs" dxfId="69" priority="31" operator="between">
      <formula>"blank"</formula>
      <formula>"blank"</formula>
    </cfRule>
  </conditionalFormatting>
  <conditionalFormatting sqref="A66:I66">
    <cfRule type="cellIs" dxfId="68" priority="30" operator="between">
      <formula>"blank"</formula>
      <formula>"blank"</formula>
    </cfRule>
  </conditionalFormatting>
  <conditionalFormatting sqref="A68:I68">
    <cfRule type="cellIs" dxfId="67" priority="32" operator="between">
      <formula>"blank"</formula>
      <formula>"blank"</formula>
    </cfRule>
  </conditionalFormatting>
  <conditionalFormatting sqref="A70:I70">
    <cfRule type="cellIs" dxfId="66" priority="33" operator="between">
      <formula>"blank"</formula>
      <formula>"blank"</formula>
    </cfRule>
  </conditionalFormatting>
  <conditionalFormatting sqref="A72:I72">
    <cfRule type="cellIs" dxfId="65" priority="34" operator="between">
      <formula>"blank"</formula>
      <formula>"blank"</formula>
    </cfRule>
  </conditionalFormatting>
  <conditionalFormatting sqref="A74:I74">
    <cfRule type="cellIs" dxfId="64" priority="35" operator="between">
      <formula>"blank"</formula>
      <formula>"blank"</formula>
    </cfRule>
  </conditionalFormatting>
  <conditionalFormatting sqref="A76:I76">
    <cfRule type="cellIs" dxfId="63" priority="36" operator="between">
      <formula>"blank"</formula>
      <formula>"blank"</formula>
    </cfRule>
  </conditionalFormatting>
  <conditionalFormatting sqref="A78:I78">
    <cfRule type="cellIs" dxfId="62" priority="37" operator="between">
      <formula>"blank"</formula>
      <formula>"blank"</formula>
    </cfRule>
  </conditionalFormatting>
  <conditionalFormatting sqref="A80:I80">
    <cfRule type="cellIs" dxfId="61" priority="38" operator="between">
      <formula>"blank"</formula>
      <formula>"blank"</formula>
    </cfRule>
  </conditionalFormatting>
  <conditionalFormatting sqref="A82:I82">
    <cfRule type="cellIs" dxfId="60" priority="39" operator="between">
      <formula>"blank"</formula>
      <formula>"blank"</formula>
    </cfRule>
  </conditionalFormatting>
  <conditionalFormatting sqref="A84:I84">
    <cfRule type="cellIs" dxfId="59" priority="40" operator="between">
      <formula>"blank"</formula>
      <formula>"blank"</formula>
    </cfRule>
  </conditionalFormatting>
  <conditionalFormatting sqref="A86:I86">
    <cfRule type="cellIs" dxfId="58" priority="41" operator="between">
      <formula>"blank"</formula>
      <formula>"blank"</formula>
    </cfRule>
  </conditionalFormatting>
  <conditionalFormatting sqref="A88:I88">
    <cfRule type="cellIs" dxfId="57" priority="42" operator="between">
      <formula>"blank"</formula>
      <formula>"blank"</formula>
    </cfRule>
  </conditionalFormatting>
  <conditionalFormatting sqref="A90:I90">
    <cfRule type="cellIs" dxfId="56" priority="43" operator="between">
      <formula>"blank"</formula>
      <formula>"blank"</formula>
    </cfRule>
  </conditionalFormatting>
  <conditionalFormatting sqref="A92:I92">
    <cfRule type="cellIs" dxfId="55" priority="44" operator="between">
      <formula>"blank"</formula>
      <formula>"blank"</formula>
    </cfRule>
  </conditionalFormatting>
  <conditionalFormatting sqref="A94:I94">
    <cfRule type="cellIs" dxfId="54" priority="45" operator="between">
      <formula>"blank"</formula>
      <formula>"blank"</formula>
    </cfRule>
  </conditionalFormatting>
  <conditionalFormatting sqref="A96:I96">
    <cfRule type="cellIs" dxfId="53" priority="46" operator="between">
      <formula>"blank"</formula>
      <formula>"blank"</formula>
    </cfRule>
  </conditionalFormatting>
  <conditionalFormatting sqref="A98:I98">
    <cfRule type="cellIs" dxfId="52" priority="47" operator="between">
      <formula>"blank"</formula>
      <formula>"blank"</formula>
    </cfRule>
  </conditionalFormatting>
  <conditionalFormatting sqref="A100:I100">
    <cfRule type="cellIs" dxfId="51" priority="48" operator="between">
      <formula>"blank"</formula>
      <formula>"blank"</formula>
    </cfRule>
  </conditionalFormatting>
  <conditionalFormatting sqref="A102:I102">
    <cfRule type="cellIs" dxfId="50" priority="49" operator="between">
      <formula>"blank"</formula>
      <formula>"blank"</formula>
    </cfRule>
  </conditionalFormatting>
  <conditionalFormatting sqref="A104:I104">
    <cfRule type="cellIs" dxfId="49" priority="50" operator="between">
      <formula>"blank"</formula>
      <formula>"blank"</formula>
    </cfRule>
  </conditionalFormatting>
  <conditionalFormatting sqref="A106:I106">
    <cfRule type="cellIs" dxfId="48" priority="51" operator="between">
      <formula>"blank"</formula>
      <formula>"blank"</formula>
    </cfRule>
  </conditionalFormatting>
  <conditionalFormatting sqref="A108:I108">
    <cfRule type="cellIs" dxfId="47" priority="52" operator="between">
      <formula>"blank"</formula>
      <formula>"blank"</formula>
    </cfRule>
  </conditionalFormatting>
  <conditionalFormatting sqref="A110:I110">
    <cfRule type="cellIs" dxfId="46" priority="53" operator="between">
      <formula>"blank"</formula>
      <formula>"blank"</formula>
    </cfRule>
  </conditionalFormatting>
  <conditionalFormatting sqref="A112:I112">
    <cfRule type="cellIs" dxfId="45" priority="54" operator="between">
      <formula>"blank"</formula>
      <formula>"blank"</formula>
    </cfRule>
  </conditionalFormatting>
  <conditionalFormatting sqref="A114:I114">
    <cfRule type="cellIs" dxfId="44" priority="55" operator="between">
      <formula>"blank"</formula>
      <formula>"blank"</formula>
    </cfRule>
  </conditionalFormatting>
  <conditionalFormatting sqref="A116:I116">
    <cfRule type="cellIs" dxfId="43" priority="56" operator="between">
      <formula>"blank"</formula>
      <formula>"blank"</formula>
    </cfRule>
  </conditionalFormatting>
  <conditionalFormatting sqref="A118:I118">
    <cfRule type="cellIs" dxfId="42" priority="57" operator="between">
      <formula>"blank"</formula>
      <formula>"blank"</formula>
    </cfRule>
  </conditionalFormatting>
  <conditionalFormatting sqref="A120:I120">
    <cfRule type="cellIs" dxfId="41" priority="58" operator="between">
      <formula>"blank"</formula>
      <formula>"blank"</formula>
    </cfRule>
  </conditionalFormatting>
  <conditionalFormatting sqref="A122:I122">
    <cfRule type="cellIs" dxfId="40" priority="59" operator="between">
      <formula>"blank"</formula>
      <formula>"blank"</formula>
    </cfRule>
  </conditionalFormatting>
  <conditionalFormatting sqref="A124:I124">
    <cfRule type="cellIs" dxfId="39" priority="60" operator="between">
      <formula>"blank"</formula>
      <formula>"blank"</formula>
    </cfRule>
  </conditionalFormatting>
  <conditionalFormatting sqref="A126:I126">
    <cfRule type="cellIs" dxfId="38" priority="61" operator="between">
      <formula>"blank"</formula>
      <formula>"blank"</formula>
    </cfRule>
  </conditionalFormatting>
  <conditionalFormatting sqref="A128:I128">
    <cfRule type="cellIs" dxfId="37" priority="62" operator="between">
      <formula>"blank"</formula>
      <formula>"blank"</formula>
    </cfRule>
  </conditionalFormatting>
  <conditionalFormatting sqref="A130:I130">
    <cfRule type="cellIs" dxfId="36" priority="63" operator="between">
      <formula>"blank"</formula>
      <formula>"blank"</formula>
    </cfRule>
  </conditionalFormatting>
  <conditionalFormatting sqref="A132:I132">
    <cfRule type="cellIs" dxfId="35" priority="64" operator="between">
      <formula>"blank"</formula>
      <formula>"blank"</formula>
    </cfRule>
  </conditionalFormatting>
  <conditionalFormatting sqref="A134:I134">
    <cfRule type="cellIs" dxfId="34" priority="65" operator="between">
      <formula>"blank"</formula>
      <formula>"blank"</formula>
    </cfRule>
  </conditionalFormatting>
  <conditionalFormatting sqref="A136:I136">
    <cfRule type="cellIs" dxfId="33" priority="66" operator="between">
      <formula>"blank"</formula>
      <formula>"blank"</formula>
    </cfRule>
  </conditionalFormatting>
  <conditionalFormatting sqref="A138:I138">
    <cfRule type="cellIs" dxfId="32" priority="67" operator="between">
      <formula>"blank"</formula>
      <formula>"blank"</formula>
    </cfRule>
  </conditionalFormatting>
  <conditionalFormatting sqref="A140:I140">
    <cfRule type="cellIs" dxfId="31" priority="68" operator="between">
      <formula>"blank"</formula>
      <formula>"blank"</formula>
    </cfRule>
  </conditionalFormatting>
  <conditionalFormatting sqref="A142:I142">
    <cfRule type="cellIs" dxfId="30" priority="69" operator="between">
      <formula>"blank"</formula>
      <formula>"blank"</formula>
    </cfRule>
  </conditionalFormatting>
  <conditionalFormatting sqref="A144:I144">
    <cfRule type="cellIs" dxfId="29" priority="70" operator="between">
      <formula>"blank"</formula>
      <formula>"blank"</formula>
    </cfRule>
  </conditionalFormatting>
  <conditionalFormatting sqref="A146:I146">
    <cfRule type="cellIs" dxfId="28" priority="71" operator="between">
      <formula>"blank"</formula>
      <formula>"blank"</formula>
    </cfRule>
  </conditionalFormatting>
  <conditionalFormatting sqref="A148:I148">
    <cfRule type="cellIs" dxfId="27" priority="72" operator="between">
      <formula>"blank"</formula>
      <formula>"blank"</formula>
    </cfRule>
  </conditionalFormatting>
  <conditionalFormatting sqref="A150:I150">
    <cfRule type="cellIs" dxfId="26" priority="73" operator="between">
      <formula>"blank"</formula>
      <formula>"blank"</formula>
    </cfRule>
  </conditionalFormatting>
  <conditionalFormatting sqref="A152:I152">
    <cfRule type="cellIs" dxfId="25" priority="74" operator="between">
      <formula>"blank"</formula>
      <formula>"blank"</formula>
    </cfRule>
  </conditionalFormatting>
  <conditionalFormatting sqref="A154:I154">
    <cfRule type="cellIs" dxfId="24" priority="75" operator="between">
      <formula>"blank"</formula>
      <formula>"blank"</formula>
    </cfRule>
  </conditionalFormatting>
  <conditionalFormatting sqref="A156:I156">
    <cfRule type="cellIs" dxfId="23" priority="76" operator="between">
      <formula>"blank"</formula>
      <formula>"blank"</formula>
    </cfRule>
  </conditionalFormatting>
  <conditionalFormatting sqref="A158:I158">
    <cfRule type="cellIs" dxfId="22" priority="77" operator="between">
      <formula>"blank"</formula>
      <formula>"blank"</formula>
    </cfRule>
  </conditionalFormatting>
  <conditionalFormatting sqref="A160:I160">
    <cfRule type="cellIs" dxfId="21" priority="78" operator="between">
      <formula>"blank"</formula>
      <formula>"blank"</formula>
    </cfRule>
  </conditionalFormatting>
  <conditionalFormatting sqref="A162:I162">
    <cfRule type="cellIs" dxfId="20" priority="79" operator="between">
      <formula>"blank"</formula>
      <formula>"blank"</formula>
    </cfRule>
  </conditionalFormatting>
  <conditionalFormatting sqref="A164:I164">
    <cfRule type="cellIs" dxfId="19" priority="80" operator="between">
      <formula>"blank"</formula>
      <formula>"blank"</formula>
    </cfRule>
  </conditionalFormatting>
  <conditionalFormatting sqref="A166:I166">
    <cfRule type="cellIs" dxfId="18" priority="81" operator="between">
      <formula>"blank"</formula>
      <formula>"blank"</formula>
    </cfRule>
  </conditionalFormatting>
  <conditionalFormatting sqref="A168:I168">
    <cfRule type="cellIs" dxfId="17" priority="82" operator="between">
      <formula>"blank"</formula>
      <formula>"blank"</formula>
    </cfRule>
  </conditionalFormatting>
  <conditionalFormatting sqref="A170:I170">
    <cfRule type="cellIs" dxfId="16" priority="83" operator="between">
      <formula>"blank"</formula>
      <formula>"blank"</formula>
    </cfRule>
  </conditionalFormatting>
  <conditionalFormatting sqref="A172:I172">
    <cfRule type="cellIs" dxfId="15" priority="84" operator="between">
      <formula>"blank"</formula>
      <formula>"blank"</formula>
    </cfRule>
  </conditionalFormatting>
  <conditionalFormatting sqref="A174:I174">
    <cfRule type="cellIs" dxfId="14" priority="85" operator="between">
      <formula>"blank"</formula>
      <formula>"blank"</formula>
    </cfRule>
  </conditionalFormatting>
  <conditionalFormatting sqref="A176:I176">
    <cfRule type="cellIs" dxfId="13" priority="86" operator="between">
      <formula>"blank"</formula>
      <formula>"blank"</formula>
    </cfRule>
  </conditionalFormatting>
  <conditionalFormatting sqref="A178:I178">
    <cfRule type="cellIs" dxfId="12" priority="87" operator="between">
      <formula>"blank"</formula>
      <formula>"blank"</formula>
    </cfRule>
  </conditionalFormatting>
  <conditionalFormatting sqref="A180:I180">
    <cfRule type="cellIs" dxfId="11" priority="88" operator="between">
      <formula>"blank"</formula>
      <formula>"blank"</formula>
    </cfRule>
  </conditionalFormatting>
  <conditionalFormatting sqref="A182:I182">
    <cfRule type="cellIs" dxfId="10" priority="89" operator="between">
      <formula>"blank"</formula>
      <formula>"blank"</formula>
    </cfRule>
  </conditionalFormatting>
  <conditionalFormatting sqref="A184:I184">
    <cfRule type="cellIs" dxfId="9" priority="90" operator="between">
      <formula>"blank"</formula>
      <formula>"blank"</formula>
    </cfRule>
  </conditionalFormatting>
  <conditionalFormatting sqref="A186:I186">
    <cfRule type="cellIs" dxfId="8" priority="91" operator="between">
      <formula>"blank"</formula>
      <formula>"blank"</formula>
    </cfRule>
  </conditionalFormatting>
  <conditionalFormatting sqref="A188:I188">
    <cfRule type="cellIs" dxfId="7" priority="92" operator="between">
      <formula>"blank"</formula>
      <formula>"blank"</formula>
    </cfRule>
  </conditionalFormatting>
  <conditionalFormatting sqref="A190:I190">
    <cfRule type="cellIs" dxfId="6" priority="93" operator="between">
      <formula>"blank"</formula>
      <formula>"blank"</formula>
    </cfRule>
  </conditionalFormatting>
  <conditionalFormatting sqref="A192:I192">
    <cfRule type="cellIs" dxfId="5" priority="94" operator="between">
      <formula>"blank"</formula>
      <formula>"blank"</formula>
    </cfRule>
  </conditionalFormatting>
  <conditionalFormatting sqref="A194:I194">
    <cfRule type="cellIs" dxfId="4" priority="95" operator="between">
      <formula>"blank"</formula>
      <formula>"blank"</formula>
    </cfRule>
  </conditionalFormatting>
  <conditionalFormatting sqref="A196:I196">
    <cfRule type="cellIs" dxfId="3" priority="96" operator="between">
      <formula>"blank"</formula>
      <formula>"blank"</formula>
    </cfRule>
  </conditionalFormatting>
  <conditionalFormatting sqref="A198:I198">
    <cfRule type="cellIs" dxfId="2" priority="97" operator="between">
      <formula>"blank"</formula>
      <formula>"blank"</formula>
    </cfRule>
  </conditionalFormatting>
  <conditionalFormatting sqref="A200:I200 A202:I202">
    <cfRule type="cellIs" dxfId="1" priority="98" operator="between">
      <formula>"blank"</formula>
      <formula>"blank"</formula>
    </cfRule>
  </conditionalFormatting>
  <conditionalFormatting sqref="A204:I204">
    <cfRule type="cellIs" dxfId="0" priority="100" operator="between">
      <formula>"blank"</formula>
      <formula>"blank"</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64E44-4B7A-4B1C-B881-1BF7690D34F4}">
  <dimension ref="A1:AJ139"/>
  <sheetViews>
    <sheetView tabSelected="1" workbookViewId="0">
      <pane ySplit="8" topLeftCell="A9" activePane="bottomLeft" state="frozen"/>
      <selection pane="bottomLeft" activeCell="G13" sqref="G13"/>
    </sheetView>
  </sheetViews>
  <sheetFormatPr defaultColWidth="9.1796875" defaultRowHeight="14" x14ac:dyDescent="0.3"/>
  <cols>
    <col min="1" max="2" width="3.26953125" style="18" customWidth="1"/>
    <col min="3" max="3" width="38.26953125" style="18" customWidth="1"/>
    <col min="4" max="4" width="3.26953125" style="18" customWidth="1"/>
    <col min="5" max="5" width="10.7265625" style="36" customWidth="1"/>
    <col min="6" max="6" width="3.26953125" style="18" customWidth="1"/>
    <col min="7" max="7" width="10.7265625" style="48" customWidth="1"/>
    <col min="8" max="8" width="3.26953125" style="18" customWidth="1"/>
    <col min="9" max="9" width="12.7265625" style="36" customWidth="1"/>
    <col min="10" max="12" width="3.26953125" style="18" customWidth="1"/>
    <col min="13" max="13" width="38.26953125" style="18" customWidth="1"/>
    <col min="14" max="14" width="3.26953125" style="18" customWidth="1"/>
    <col min="15" max="15" width="10.7265625" style="36" customWidth="1"/>
    <col min="16" max="16" width="3.26953125" style="18" customWidth="1"/>
    <col min="17" max="17" width="10.7265625" style="49" customWidth="1"/>
    <col min="18" max="18" width="3.26953125" style="18" customWidth="1"/>
    <col min="19" max="19" width="12.7265625" style="36" customWidth="1"/>
    <col min="20" max="21" width="3.26953125" style="18" customWidth="1"/>
    <col min="22" max="16384" width="9.1796875" style="18"/>
  </cols>
  <sheetData>
    <row r="1" spans="1:36" ht="30" customHeight="1" x14ac:dyDescent="0.3">
      <c r="A1" s="17"/>
      <c r="B1" s="17"/>
      <c r="C1" s="17"/>
      <c r="D1" s="17"/>
      <c r="E1" s="17"/>
      <c r="F1" s="17"/>
      <c r="G1" s="17"/>
      <c r="H1" s="17"/>
      <c r="I1" s="17"/>
      <c r="J1" s="17"/>
      <c r="K1" s="17"/>
      <c r="L1" s="76" t="s">
        <v>148</v>
      </c>
      <c r="M1" s="77"/>
      <c r="N1" s="77"/>
      <c r="O1" s="77"/>
      <c r="P1" s="77"/>
      <c r="Q1" s="77"/>
      <c r="R1" s="77"/>
      <c r="S1" s="77"/>
      <c r="T1" s="77"/>
      <c r="U1" s="62"/>
    </row>
    <row r="2" spans="1:36" ht="30" customHeight="1" x14ac:dyDescent="0.3">
      <c r="A2" s="60"/>
      <c r="B2" s="17"/>
      <c r="C2" s="74" t="s">
        <v>147</v>
      </c>
      <c r="D2" s="75"/>
      <c r="E2" s="75"/>
      <c r="F2" s="75"/>
      <c r="G2" s="75"/>
      <c r="H2" s="75"/>
      <c r="I2" s="75"/>
      <c r="J2" s="60"/>
      <c r="K2" s="60"/>
      <c r="L2" s="77"/>
      <c r="M2" s="77"/>
      <c r="N2" s="77"/>
      <c r="O2" s="77"/>
      <c r="P2" s="77"/>
      <c r="Q2" s="77"/>
      <c r="R2" s="77"/>
      <c r="S2" s="77"/>
      <c r="T2" s="77"/>
      <c r="U2" s="62"/>
    </row>
    <row r="3" spans="1:36" ht="30" customHeight="1" x14ac:dyDescent="0.3">
      <c r="A3" s="17"/>
      <c r="B3" s="17"/>
      <c r="C3" s="17"/>
      <c r="D3" s="17"/>
      <c r="E3" s="19"/>
      <c r="F3" s="17"/>
      <c r="G3" s="20"/>
      <c r="H3" s="17"/>
      <c r="I3" s="19"/>
      <c r="J3" s="17"/>
      <c r="K3" s="17"/>
      <c r="L3" s="77"/>
      <c r="M3" s="77"/>
      <c r="N3" s="77"/>
      <c r="O3" s="77"/>
      <c r="P3" s="77"/>
      <c r="Q3" s="77"/>
      <c r="R3" s="77"/>
      <c r="S3" s="77"/>
      <c r="T3" s="77"/>
      <c r="U3" s="62"/>
    </row>
    <row r="4" spans="1:36" ht="37.5" customHeight="1" x14ac:dyDescent="0.3">
      <c r="A4" s="17"/>
      <c r="B4" s="17"/>
      <c r="C4" s="70" t="s">
        <v>145</v>
      </c>
      <c r="D4" s="84"/>
      <c r="E4" s="85"/>
      <c r="F4" s="85"/>
      <c r="G4" s="85"/>
      <c r="H4" s="85"/>
      <c r="I4" s="86"/>
      <c r="J4" s="17"/>
      <c r="K4" s="17"/>
      <c r="L4" s="77"/>
      <c r="M4" s="77"/>
      <c r="N4" s="77"/>
      <c r="O4" s="77"/>
      <c r="P4" s="77"/>
      <c r="Q4" s="77"/>
      <c r="R4" s="77"/>
      <c r="S4" s="77"/>
      <c r="T4" s="77"/>
      <c r="U4" s="62"/>
    </row>
    <row r="5" spans="1:36" ht="30" customHeight="1" x14ac:dyDescent="0.35">
      <c r="A5" s="21"/>
      <c r="B5" s="17"/>
      <c r="C5" s="65"/>
      <c r="D5" s="66"/>
      <c r="E5" s="67"/>
      <c r="F5" s="66"/>
      <c r="G5" s="68"/>
      <c r="H5" s="66"/>
      <c r="I5" s="69"/>
      <c r="J5" s="21"/>
      <c r="K5" s="21"/>
      <c r="L5" s="77"/>
      <c r="M5" s="77"/>
      <c r="N5" s="77"/>
      <c r="O5" s="77"/>
      <c r="P5" s="77"/>
      <c r="Q5" s="77"/>
      <c r="R5" s="77"/>
      <c r="S5" s="77"/>
      <c r="T5" s="77"/>
      <c r="U5" s="62"/>
      <c r="Y5" s="63"/>
      <c r="Z5" s="63"/>
      <c r="AA5" s="63"/>
    </row>
    <row r="6" spans="1:36" ht="30" customHeight="1" x14ac:dyDescent="0.35">
      <c r="A6" s="21"/>
      <c r="B6" s="17"/>
      <c r="C6" s="64" t="s">
        <v>144</v>
      </c>
      <c r="D6" s="66"/>
      <c r="E6" s="87">
        <f>I11+I13+I15+I17+I21+I23+I25+I27+I45+I47+I49+I49+I53+I55+I57+I59+I61+I63+I65+I69+I71+S11+S13+S15+S19+S21+S23+S27+S29+S31+S35+S37+S39+S43+S45+S47+S51+S53+S55+S59+S61+S63+S65+S67+S69+S71+S73+S75+S77+S79+S81+S83+S87+I31+I33+I35+I37+I39+I41+I124+I80+I82+I84+I86+I88</f>
        <v>0</v>
      </c>
      <c r="F6" s="88"/>
      <c r="G6" s="89"/>
      <c r="H6" s="71"/>
      <c r="I6" s="69"/>
      <c r="J6" s="21"/>
      <c r="K6" s="21"/>
      <c r="L6" s="77"/>
      <c r="M6" s="77"/>
      <c r="N6" s="77"/>
      <c r="O6" s="77"/>
      <c r="P6" s="77"/>
      <c r="Q6" s="77"/>
      <c r="R6" s="77"/>
      <c r="S6" s="77"/>
      <c r="T6" s="77"/>
      <c r="U6" s="62"/>
      <c r="X6" s="63"/>
      <c r="Y6" s="63"/>
      <c r="Z6" s="63"/>
      <c r="AA6" s="63"/>
    </row>
    <row r="7" spans="1:36" ht="192" customHeight="1" x14ac:dyDescent="0.3">
      <c r="A7" s="21"/>
      <c r="B7" s="17"/>
      <c r="C7" s="17"/>
      <c r="D7" s="17"/>
      <c r="E7" s="82" t="s">
        <v>146</v>
      </c>
      <c r="F7" s="83"/>
      <c r="G7" s="83"/>
      <c r="H7" s="83"/>
      <c r="I7" s="21"/>
      <c r="J7" s="21"/>
      <c r="K7" s="21"/>
      <c r="L7" s="77"/>
      <c r="M7" s="77"/>
      <c r="N7" s="77"/>
      <c r="O7" s="77"/>
      <c r="P7" s="77"/>
      <c r="Q7" s="77"/>
      <c r="R7" s="77"/>
      <c r="S7" s="77"/>
      <c r="T7" s="77"/>
      <c r="U7" s="62"/>
    </row>
    <row r="8" spans="1:36" ht="33" customHeight="1" x14ac:dyDescent="0.3">
      <c r="A8" s="25"/>
      <c r="B8" s="22"/>
      <c r="C8" s="22" t="s">
        <v>1</v>
      </c>
      <c r="D8" s="22"/>
      <c r="E8" s="59" t="s">
        <v>143</v>
      </c>
      <c r="F8" s="22"/>
      <c r="G8" s="24" t="s">
        <v>3</v>
      </c>
      <c r="H8" s="22"/>
      <c r="I8" s="23" t="s">
        <v>4</v>
      </c>
      <c r="J8" s="22"/>
      <c r="K8" s="25"/>
      <c r="L8" s="22"/>
      <c r="M8" s="22" t="s">
        <v>1</v>
      </c>
      <c r="N8" s="22"/>
      <c r="O8" s="59" t="s">
        <v>143</v>
      </c>
      <c r="P8" s="22"/>
      <c r="Q8" s="26" t="s">
        <v>3</v>
      </c>
      <c r="R8" s="22"/>
      <c r="S8" s="23" t="s">
        <v>4</v>
      </c>
      <c r="T8" s="22"/>
      <c r="U8" s="25"/>
    </row>
    <row r="9" spans="1:36" ht="17.149999999999999" customHeight="1" x14ac:dyDescent="0.3">
      <c r="A9" s="27"/>
      <c r="B9" s="27"/>
      <c r="C9" s="28" t="s">
        <v>85</v>
      </c>
      <c r="D9" s="27"/>
      <c r="E9" s="29"/>
      <c r="F9" s="27"/>
      <c r="G9" s="30"/>
      <c r="H9" s="27"/>
      <c r="I9" s="29"/>
      <c r="J9" s="27"/>
      <c r="K9" s="27"/>
      <c r="L9" s="27"/>
      <c r="M9" s="28" t="s">
        <v>92</v>
      </c>
      <c r="N9" s="27"/>
      <c r="O9" s="29"/>
      <c r="P9" s="27"/>
      <c r="Q9" s="31"/>
      <c r="R9" s="27"/>
      <c r="S9" s="29"/>
      <c r="T9" s="27"/>
      <c r="U9" s="27"/>
      <c r="X9" s="61"/>
      <c r="Y9" s="61"/>
      <c r="Z9" s="61"/>
      <c r="AA9" s="61"/>
      <c r="AB9" s="61"/>
      <c r="AC9" s="61"/>
      <c r="AD9" s="61"/>
      <c r="AE9" s="61"/>
      <c r="AF9" s="61"/>
      <c r="AG9" s="61"/>
      <c r="AH9" s="61"/>
      <c r="AI9" s="61"/>
      <c r="AJ9" s="61"/>
    </row>
    <row r="10" spans="1:36" ht="17.149999999999999" customHeight="1" x14ac:dyDescent="0.3">
      <c r="A10" s="27"/>
      <c r="B10" s="17"/>
      <c r="C10" s="17"/>
      <c r="D10" s="17"/>
      <c r="E10" s="19"/>
      <c r="F10" s="17"/>
      <c r="G10" s="20"/>
      <c r="H10" s="17"/>
      <c r="I10" s="19"/>
      <c r="J10" s="17"/>
      <c r="K10" s="27"/>
      <c r="L10" s="50"/>
      <c r="M10" s="50"/>
      <c r="N10" s="50"/>
      <c r="O10" s="51"/>
      <c r="P10" s="50"/>
      <c r="Q10" s="52"/>
      <c r="R10" s="50"/>
      <c r="S10" s="51"/>
      <c r="T10" s="50"/>
      <c r="U10" s="27"/>
      <c r="W10" s="61"/>
      <c r="X10" s="61"/>
      <c r="Y10" s="61"/>
      <c r="Z10" s="61"/>
      <c r="AA10" s="61"/>
      <c r="AB10" s="61"/>
      <c r="AC10" s="61"/>
      <c r="AD10" s="61"/>
      <c r="AE10" s="61"/>
      <c r="AF10" s="61"/>
      <c r="AG10" s="61"/>
      <c r="AH10" s="61"/>
      <c r="AI10" s="61"/>
      <c r="AJ10" s="61"/>
    </row>
    <row r="11" spans="1:36" ht="17.149999999999999" customHeight="1" x14ac:dyDescent="0.3">
      <c r="A11" s="27"/>
      <c r="B11" s="17"/>
      <c r="C11" s="35" t="s">
        <v>86</v>
      </c>
      <c r="D11" s="17"/>
      <c r="E11" s="36">
        <v>0.1</v>
      </c>
      <c r="F11" s="17"/>
      <c r="G11" s="37"/>
      <c r="H11" s="17"/>
      <c r="I11" s="36">
        <f>E11*G11</f>
        <v>0</v>
      </c>
      <c r="J11" s="17"/>
      <c r="K11" s="27"/>
      <c r="L11" s="50"/>
      <c r="M11" s="18" t="s">
        <v>94</v>
      </c>
      <c r="N11" s="50"/>
      <c r="O11" s="36">
        <v>17.399999999999999</v>
      </c>
      <c r="P11" s="50"/>
      <c r="Q11" s="38"/>
      <c r="R11" s="50"/>
      <c r="S11" s="36">
        <f>O11*Q11</f>
        <v>0</v>
      </c>
      <c r="T11" s="50"/>
      <c r="U11" s="27"/>
      <c r="W11" s="61"/>
      <c r="X11" s="61"/>
      <c r="Y11" s="61"/>
      <c r="Z11" s="61"/>
      <c r="AA11" s="61"/>
      <c r="AB11" s="61"/>
      <c r="AC11" s="61"/>
      <c r="AD11" s="61"/>
      <c r="AE11" s="61"/>
      <c r="AF11" s="61"/>
      <c r="AG11" s="61"/>
      <c r="AH11" s="61"/>
      <c r="AI11" s="61"/>
      <c r="AJ11" s="61"/>
    </row>
    <row r="12" spans="1:36" ht="17.149999999999999" customHeight="1" x14ac:dyDescent="0.3">
      <c r="A12" s="27"/>
      <c r="B12" s="17"/>
      <c r="C12" s="20"/>
      <c r="D12" s="17"/>
      <c r="E12" s="19"/>
      <c r="F12" s="17"/>
      <c r="G12" s="20"/>
      <c r="H12" s="17"/>
      <c r="I12" s="19"/>
      <c r="J12" s="17"/>
      <c r="K12" s="27"/>
      <c r="L12" s="50"/>
      <c r="M12" s="50"/>
      <c r="N12" s="50"/>
      <c r="O12" s="51"/>
      <c r="P12" s="50"/>
      <c r="Q12" s="52"/>
      <c r="R12" s="50"/>
      <c r="S12" s="51"/>
      <c r="T12" s="50"/>
      <c r="U12" s="27"/>
      <c r="W12" s="61"/>
      <c r="X12" s="61"/>
      <c r="Y12" s="61"/>
      <c r="Z12" s="61"/>
      <c r="AA12" s="61"/>
      <c r="AB12" s="61"/>
      <c r="AC12" s="61"/>
      <c r="AD12" s="61"/>
      <c r="AE12" s="61"/>
      <c r="AF12" s="61"/>
      <c r="AG12" s="61"/>
      <c r="AH12" s="61"/>
      <c r="AI12" s="61"/>
      <c r="AJ12" s="61"/>
    </row>
    <row r="13" spans="1:36" ht="17.149999999999999" customHeight="1" x14ac:dyDescent="0.3">
      <c r="A13" s="27"/>
      <c r="B13" s="17"/>
      <c r="C13" s="35" t="s">
        <v>87</v>
      </c>
      <c r="D13" s="17"/>
      <c r="E13" s="36">
        <v>0.2</v>
      </c>
      <c r="F13" s="17"/>
      <c r="G13" s="37"/>
      <c r="H13" s="17"/>
      <c r="I13" s="36">
        <f>E13*G13</f>
        <v>0</v>
      </c>
      <c r="J13" s="17"/>
      <c r="K13" s="27"/>
      <c r="L13" s="50"/>
      <c r="M13" s="18" t="s">
        <v>96</v>
      </c>
      <c r="N13" s="50"/>
      <c r="O13" s="36">
        <v>10.199999999999999</v>
      </c>
      <c r="P13" s="50"/>
      <c r="Q13" s="38"/>
      <c r="R13" s="50"/>
      <c r="S13" s="36">
        <f>O13*Q13</f>
        <v>0</v>
      </c>
      <c r="T13" s="50"/>
      <c r="U13" s="27"/>
      <c r="W13" s="61"/>
      <c r="X13" s="61"/>
      <c r="Y13" s="61"/>
      <c r="Z13" s="61"/>
      <c r="AA13" s="61"/>
      <c r="AB13" s="61"/>
      <c r="AC13" s="61"/>
      <c r="AD13" s="61"/>
      <c r="AE13" s="61"/>
      <c r="AF13" s="61"/>
      <c r="AG13" s="61"/>
      <c r="AH13" s="61"/>
      <c r="AI13" s="61"/>
      <c r="AJ13" s="61"/>
    </row>
    <row r="14" spans="1:36" ht="17.149999999999999" customHeight="1" x14ac:dyDescent="0.3">
      <c r="A14" s="27"/>
      <c r="B14" s="17"/>
      <c r="C14" s="20"/>
      <c r="D14" s="17"/>
      <c r="E14" s="19"/>
      <c r="F14" s="17"/>
      <c r="G14" s="20"/>
      <c r="H14" s="17"/>
      <c r="I14" s="19"/>
      <c r="J14" s="17"/>
      <c r="K14" s="27"/>
      <c r="L14" s="50"/>
      <c r="M14" s="50"/>
      <c r="N14" s="50"/>
      <c r="O14" s="51"/>
      <c r="P14" s="50"/>
      <c r="Q14" s="52"/>
      <c r="R14" s="50"/>
      <c r="S14" s="51"/>
      <c r="T14" s="50"/>
      <c r="U14" s="27"/>
      <c r="W14" s="61"/>
      <c r="X14" s="61"/>
      <c r="Y14" s="61"/>
      <c r="Z14" s="61"/>
      <c r="AA14" s="61"/>
      <c r="AB14" s="61"/>
      <c r="AC14" s="61"/>
      <c r="AD14" s="61"/>
      <c r="AE14" s="61"/>
      <c r="AF14" s="61"/>
      <c r="AG14" s="61"/>
      <c r="AH14" s="61"/>
      <c r="AI14" s="61"/>
      <c r="AJ14" s="61"/>
    </row>
    <row r="15" spans="1:36" ht="17.149999999999999" customHeight="1" x14ac:dyDescent="0.3">
      <c r="A15" s="27"/>
      <c r="B15" s="17"/>
      <c r="C15" s="35" t="s">
        <v>88</v>
      </c>
      <c r="D15" s="17"/>
      <c r="E15" s="36">
        <v>0.16</v>
      </c>
      <c r="F15" s="17"/>
      <c r="G15" s="37"/>
      <c r="H15" s="17"/>
      <c r="I15" s="36">
        <f>E15*G15</f>
        <v>0</v>
      </c>
      <c r="J15" s="17"/>
      <c r="K15" s="27"/>
      <c r="L15" s="50"/>
      <c r="M15" s="18" t="s">
        <v>98</v>
      </c>
      <c r="N15" s="50"/>
      <c r="O15" s="36">
        <v>7.3</v>
      </c>
      <c r="P15" s="50"/>
      <c r="Q15" s="38"/>
      <c r="R15" s="50"/>
      <c r="S15" s="36">
        <f>O15*Q15</f>
        <v>0</v>
      </c>
      <c r="T15" s="50"/>
      <c r="U15" s="27"/>
      <c r="W15" s="61"/>
      <c r="X15" s="61"/>
      <c r="Y15" s="61"/>
      <c r="Z15" s="61"/>
      <c r="AA15" s="61"/>
      <c r="AB15" s="61"/>
      <c r="AC15" s="61"/>
      <c r="AD15" s="61"/>
      <c r="AE15" s="61"/>
      <c r="AF15" s="61"/>
      <c r="AG15" s="61"/>
      <c r="AH15" s="61"/>
      <c r="AI15" s="61"/>
      <c r="AJ15" s="61"/>
    </row>
    <row r="16" spans="1:36" ht="17.149999999999999" customHeight="1" x14ac:dyDescent="0.3">
      <c r="A16" s="27"/>
      <c r="B16" s="17"/>
      <c r="C16" s="20"/>
      <c r="D16" s="17"/>
      <c r="E16" s="19"/>
      <c r="F16" s="17"/>
      <c r="G16" s="20"/>
      <c r="H16" s="17"/>
      <c r="I16" s="19"/>
      <c r="J16" s="17"/>
      <c r="K16" s="27"/>
      <c r="L16" s="50"/>
      <c r="M16" s="50"/>
      <c r="N16" s="50"/>
      <c r="O16" s="51"/>
      <c r="P16" s="50"/>
      <c r="Q16" s="52"/>
      <c r="R16" s="50"/>
      <c r="S16" s="51"/>
      <c r="T16" s="50"/>
      <c r="U16" s="27"/>
      <c r="W16" s="61"/>
      <c r="X16" s="61"/>
      <c r="Y16" s="61"/>
      <c r="Z16" s="61"/>
      <c r="AA16" s="61"/>
      <c r="AB16" s="61"/>
      <c r="AC16" s="61"/>
      <c r="AD16" s="61"/>
      <c r="AE16" s="61"/>
      <c r="AF16" s="61"/>
      <c r="AG16" s="61"/>
      <c r="AH16" s="61"/>
      <c r="AI16" s="61"/>
      <c r="AJ16" s="61"/>
    </row>
    <row r="17" spans="1:36" ht="17.149999999999999" customHeight="1" x14ac:dyDescent="0.3">
      <c r="A17" s="27"/>
      <c r="B17" s="17"/>
      <c r="C17" s="35" t="s">
        <v>89</v>
      </c>
      <c r="D17" s="17"/>
      <c r="E17" s="36">
        <v>0.32</v>
      </c>
      <c r="F17" s="17"/>
      <c r="G17" s="37"/>
      <c r="H17" s="17"/>
      <c r="I17" s="36">
        <f>E17*G17</f>
        <v>0</v>
      </c>
      <c r="J17" s="17"/>
      <c r="K17" s="27"/>
      <c r="L17" s="27"/>
      <c r="M17" s="28" t="s">
        <v>100</v>
      </c>
      <c r="N17" s="28"/>
      <c r="O17" s="39"/>
      <c r="P17" s="28"/>
      <c r="Q17" s="40"/>
      <c r="R17" s="28"/>
      <c r="S17" s="39"/>
      <c r="T17" s="28"/>
      <c r="U17" s="27"/>
      <c r="W17" s="61"/>
      <c r="X17" s="61"/>
      <c r="Y17" s="61"/>
      <c r="Z17" s="61"/>
      <c r="AA17" s="61"/>
      <c r="AB17" s="61"/>
      <c r="AC17" s="61"/>
      <c r="AD17" s="61"/>
      <c r="AE17" s="61"/>
      <c r="AF17" s="61"/>
      <c r="AG17" s="61"/>
      <c r="AH17" s="61"/>
      <c r="AI17" s="61"/>
      <c r="AJ17" s="61"/>
    </row>
    <row r="18" spans="1:36" ht="17.149999999999999" customHeight="1" x14ac:dyDescent="0.3">
      <c r="A18" s="27"/>
      <c r="B18" s="17"/>
      <c r="C18" s="17"/>
      <c r="D18" s="17"/>
      <c r="E18" s="19"/>
      <c r="F18" s="17"/>
      <c r="G18" s="20"/>
      <c r="H18" s="17"/>
      <c r="I18" s="19"/>
      <c r="J18" s="17"/>
      <c r="K18" s="27"/>
      <c r="L18" s="50"/>
      <c r="M18" s="50"/>
      <c r="N18" s="50"/>
      <c r="O18" s="51"/>
      <c r="P18" s="50"/>
      <c r="Q18" s="52"/>
      <c r="R18" s="50"/>
      <c r="S18" s="51"/>
      <c r="T18" s="50"/>
      <c r="U18" s="27"/>
      <c r="W18" s="61"/>
      <c r="X18" s="61"/>
      <c r="Y18" s="61"/>
      <c r="Z18" s="61"/>
      <c r="AA18" s="61"/>
      <c r="AB18" s="61"/>
      <c r="AC18" s="61"/>
      <c r="AD18" s="61"/>
      <c r="AE18" s="61"/>
      <c r="AF18" s="61"/>
      <c r="AG18" s="61"/>
      <c r="AH18" s="61"/>
      <c r="AI18" s="61"/>
      <c r="AJ18" s="61"/>
    </row>
    <row r="19" spans="1:36" ht="17.149999999999999" customHeight="1" x14ac:dyDescent="0.3">
      <c r="A19" s="27"/>
      <c r="B19" s="27"/>
      <c r="C19" s="28" t="s">
        <v>90</v>
      </c>
      <c r="D19" s="27"/>
      <c r="E19" s="29"/>
      <c r="F19" s="27"/>
      <c r="G19" s="30"/>
      <c r="H19" s="27"/>
      <c r="I19" s="29"/>
      <c r="J19" s="27"/>
      <c r="K19" s="27"/>
      <c r="L19" s="50"/>
      <c r="M19" s="18" t="s">
        <v>94</v>
      </c>
      <c r="N19" s="50"/>
      <c r="O19" s="36">
        <v>34.4</v>
      </c>
      <c r="P19" s="50"/>
      <c r="Q19" s="38"/>
      <c r="R19" s="50"/>
      <c r="S19" s="36">
        <f>O19*Q19</f>
        <v>0</v>
      </c>
      <c r="T19" s="50"/>
      <c r="U19" s="27"/>
      <c r="W19" s="61"/>
      <c r="X19" s="61"/>
      <c r="Y19" s="61"/>
      <c r="Z19" s="61"/>
      <c r="AA19" s="61"/>
      <c r="AB19" s="61"/>
      <c r="AC19" s="61"/>
      <c r="AD19" s="61"/>
      <c r="AE19" s="61"/>
      <c r="AF19" s="61"/>
      <c r="AG19" s="61"/>
      <c r="AH19" s="61"/>
      <c r="AI19" s="61"/>
      <c r="AJ19" s="61"/>
    </row>
    <row r="20" spans="1:36" ht="17.149999999999999" customHeight="1" x14ac:dyDescent="0.3">
      <c r="A20" s="27"/>
      <c r="B20" s="41"/>
      <c r="C20" s="41"/>
      <c r="D20" s="41"/>
      <c r="E20" s="42"/>
      <c r="F20" s="41"/>
      <c r="G20" s="43"/>
      <c r="H20" s="41"/>
      <c r="I20" s="42"/>
      <c r="J20" s="41"/>
      <c r="K20" s="27"/>
      <c r="L20" s="50"/>
      <c r="M20" s="50"/>
      <c r="N20" s="50"/>
      <c r="O20" s="51"/>
      <c r="P20" s="50"/>
      <c r="Q20" s="52"/>
      <c r="R20" s="50"/>
      <c r="S20" s="51"/>
      <c r="T20" s="50"/>
      <c r="U20" s="27"/>
      <c r="W20" s="61"/>
      <c r="X20" s="61"/>
      <c r="Y20" s="61"/>
      <c r="Z20" s="61"/>
      <c r="AA20" s="61"/>
      <c r="AB20" s="61"/>
      <c r="AC20" s="61"/>
      <c r="AD20" s="61"/>
      <c r="AE20" s="61"/>
      <c r="AF20" s="61"/>
      <c r="AG20" s="61"/>
      <c r="AH20" s="61"/>
      <c r="AI20" s="61"/>
      <c r="AJ20" s="61"/>
    </row>
    <row r="21" spans="1:36" ht="17.149999999999999" customHeight="1" x14ac:dyDescent="0.3">
      <c r="A21" s="27"/>
      <c r="B21" s="41"/>
      <c r="C21" s="35" t="s">
        <v>86</v>
      </c>
      <c r="D21" s="41"/>
      <c r="E21" s="36">
        <v>0.17</v>
      </c>
      <c r="F21" s="41"/>
      <c r="G21" s="37"/>
      <c r="H21" s="41"/>
      <c r="I21" s="36">
        <f>E21*G21</f>
        <v>0</v>
      </c>
      <c r="J21" s="41"/>
      <c r="K21" s="27"/>
      <c r="L21" s="50"/>
      <c r="M21" s="18" t="s">
        <v>96</v>
      </c>
      <c r="N21" s="50"/>
      <c r="O21" s="36">
        <v>19.2</v>
      </c>
      <c r="P21" s="50"/>
      <c r="Q21" s="38"/>
      <c r="R21" s="50"/>
      <c r="S21" s="36">
        <f>O21*Q21</f>
        <v>0</v>
      </c>
      <c r="T21" s="50"/>
      <c r="U21" s="27"/>
      <c r="W21" s="61"/>
      <c r="X21" s="61"/>
      <c r="Y21" s="61"/>
      <c r="Z21" s="61"/>
      <c r="AA21" s="61"/>
      <c r="AB21" s="61"/>
      <c r="AC21" s="61"/>
      <c r="AD21" s="61"/>
      <c r="AE21" s="61"/>
      <c r="AF21" s="61"/>
      <c r="AG21" s="61"/>
      <c r="AH21" s="61"/>
      <c r="AI21" s="61"/>
      <c r="AJ21" s="61"/>
    </row>
    <row r="22" spans="1:36" ht="17.149999999999999" customHeight="1" x14ac:dyDescent="0.3">
      <c r="A22" s="27"/>
      <c r="B22" s="41"/>
      <c r="C22" s="43"/>
      <c r="D22" s="41"/>
      <c r="E22" s="42"/>
      <c r="F22" s="41"/>
      <c r="G22" s="43"/>
      <c r="H22" s="41"/>
      <c r="I22" s="42"/>
      <c r="J22" s="41"/>
      <c r="K22" s="27"/>
      <c r="L22" s="50"/>
      <c r="M22" s="50"/>
      <c r="N22" s="50"/>
      <c r="O22" s="51"/>
      <c r="P22" s="50"/>
      <c r="Q22" s="52"/>
      <c r="R22" s="50"/>
      <c r="S22" s="51"/>
      <c r="T22" s="50"/>
      <c r="U22" s="27"/>
      <c r="W22" s="61"/>
      <c r="X22" s="61"/>
      <c r="Y22" s="61"/>
      <c r="Z22" s="61"/>
      <c r="AA22" s="61"/>
      <c r="AB22" s="61"/>
      <c r="AC22" s="61"/>
      <c r="AD22" s="61"/>
      <c r="AE22" s="61"/>
      <c r="AF22" s="61"/>
      <c r="AG22" s="61"/>
      <c r="AH22" s="61"/>
      <c r="AI22" s="61"/>
      <c r="AJ22" s="61"/>
    </row>
    <row r="23" spans="1:36" ht="17.149999999999999" customHeight="1" x14ac:dyDescent="0.3">
      <c r="A23" s="27"/>
      <c r="B23" s="41"/>
      <c r="C23" s="35" t="s">
        <v>87</v>
      </c>
      <c r="D23" s="41"/>
      <c r="E23" s="36">
        <v>0.34</v>
      </c>
      <c r="F23" s="41"/>
      <c r="G23" s="37"/>
      <c r="H23" s="41"/>
      <c r="I23" s="36">
        <f>E23*G23</f>
        <v>0</v>
      </c>
      <c r="J23" s="41"/>
      <c r="K23" s="27"/>
      <c r="L23" s="50"/>
      <c r="M23" s="18" t="s">
        <v>98</v>
      </c>
      <c r="N23" s="50"/>
      <c r="O23" s="36">
        <v>13.3</v>
      </c>
      <c r="P23" s="50"/>
      <c r="Q23" s="38"/>
      <c r="R23" s="50"/>
      <c r="S23" s="36">
        <f>O23*Q23</f>
        <v>0</v>
      </c>
      <c r="T23" s="50"/>
      <c r="U23" s="27"/>
      <c r="W23" s="61"/>
      <c r="X23" s="61"/>
      <c r="Y23" s="61"/>
      <c r="Z23" s="61"/>
      <c r="AA23" s="61"/>
      <c r="AB23" s="61"/>
      <c r="AC23" s="61"/>
      <c r="AD23" s="61"/>
      <c r="AE23" s="61"/>
      <c r="AF23" s="61"/>
      <c r="AG23" s="61"/>
      <c r="AH23" s="61"/>
      <c r="AI23" s="61"/>
      <c r="AJ23" s="61"/>
    </row>
    <row r="24" spans="1:36" ht="17.149999999999999" customHeight="1" x14ac:dyDescent="0.3">
      <c r="A24" s="27"/>
      <c r="B24" s="41"/>
      <c r="C24" s="43"/>
      <c r="D24" s="41"/>
      <c r="E24" s="42"/>
      <c r="F24" s="41"/>
      <c r="G24" s="43"/>
      <c r="H24" s="41"/>
      <c r="I24" s="42"/>
      <c r="J24" s="41"/>
      <c r="K24" s="27"/>
      <c r="L24" s="50"/>
      <c r="M24" s="50"/>
      <c r="N24" s="50"/>
      <c r="O24" s="51"/>
      <c r="P24" s="50"/>
      <c r="Q24" s="52"/>
      <c r="R24" s="50"/>
      <c r="S24" s="51"/>
      <c r="T24" s="50"/>
      <c r="U24" s="27"/>
      <c r="W24" s="61"/>
      <c r="X24" s="61"/>
      <c r="Y24" s="61"/>
      <c r="Z24" s="61"/>
      <c r="AA24" s="61"/>
      <c r="AB24" s="61"/>
      <c r="AC24" s="61"/>
      <c r="AD24" s="61"/>
      <c r="AE24" s="61"/>
      <c r="AF24" s="61"/>
      <c r="AG24" s="61"/>
      <c r="AH24" s="61"/>
      <c r="AI24" s="61"/>
      <c r="AJ24" s="61"/>
    </row>
    <row r="25" spans="1:36" ht="17.149999999999999" customHeight="1" x14ac:dyDescent="0.3">
      <c r="A25" s="27"/>
      <c r="B25" s="41"/>
      <c r="C25" s="35" t="s">
        <v>88</v>
      </c>
      <c r="D25" s="41"/>
      <c r="E25" s="36">
        <v>0.24</v>
      </c>
      <c r="F25" s="41"/>
      <c r="G25" s="37"/>
      <c r="H25" s="41"/>
      <c r="I25" s="36">
        <f>E25*G25</f>
        <v>0</v>
      </c>
      <c r="J25" s="41"/>
      <c r="K25" s="27"/>
      <c r="L25" s="27"/>
      <c r="M25" s="28" t="s">
        <v>104</v>
      </c>
      <c r="N25" s="28"/>
      <c r="O25" s="39"/>
      <c r="P25" s="28"/>
      <c r="Q25" s="40"/>
      <c r="R25" s="28"/>
      <c r="S25" s="39"/>
      <c r="T25" s="28"/>
      <c r="U25" s="27"/>
      <c r="W25" s="61"/>
      <c r="X25" s="61"/>
      <c r="Y25" s="61"/>
      <c r="Z25" s="61"/>
      <c r="AA25" s="61"/>
      <c r="AB25" s="61"/>
      <c r="AC25" s="61"/>
      <c r="AD25" s="61"/>
      <c r="AE25" s="61"/>
      <c r="AF25" s="61"/>
      <c r="AG25" s="61"/>
      <c r="AH25" s="61"/>
      <c r="AI25" s="61"/>
      <c r="AJ25" s="61"/>
    </row>
    <row r="26" spans="1:36" ht="17.149999999999999" customHeight="1" x14ac:dyDescent="0.3">
      <c r="A26" s="27"/>
      <c r="B26" s="41"/>
      <c r="C26" s="43"/>
      <c r="D26" s="41"/>
      <c r="E26" s="42"/>
      <c r="F26" s="41"/>
      <c r="G26" s="43"/>
      <c r="H26" s="41"/>
      <c r="I26" s="42"/>
      <c r="J26" s="41"/>
      <c r="K26" s="27"/>
      <c r="L26" s="50"/>
      <c r="M26" s="50"/>
      <c r="N26" s="50"/>
      <c r="O26" s="51"/>
      <c r="P26" s="50"/>
      <c r="Q26" s="52"/>
      <c r="R26" s="50"/>
      <c r="S26" s="51"/>
      <c r="T26" s="50"/>
      <c r="U26" s="27"/>
      <c r="W26" s="61"/>
      <c r="X26" s="61"/>
      <c r="Y26" s="61"/>
      <c r="Z26" s="61"/>
      <c r="AA26" s="61"/>
      <c r="AB26" s="61"/>
      <c r="AC26" s="61"/>
      <c r="AD26" s="61"/>
      <c r="AE26" s="61"/>
      <c r="AF26" s="61"/>
      <c r="AG26" s="61"/>
      <c r="AH26" s="61"/>
      <c r="AI26" s="61"/>
      <c r="AJ26" s="61"/>
    </row>
    <row r="27" spans="1:36" ht="17.149999999999999" customHeight="1" x14ac:dyDescent="0.3">
      <c r="A27" s="27"/>
      <c r="B27" s="41"/>
      <c r="C27" s="35" t="s">
        <v>89</v>
      </c>
      <c r="D27" s="41"/>
      <c r="E27" s="36">
        <v>0.48</v>
      </c>
      <c r="F27" s="41"/>
      <c r="G27" s="37"/>
      <c r="H27" s="41"/>
      <c r="I27" s="36">
        <f>E27*G27</f>
        <v>0</v>
      </c>
      <c r="J27" s="41"/>
      <c r="K27" s="27"/>
      <c r="L27" s="50"/>
      <c r="M27" s="18" t="s">
        <v>94</v>
      </c>
      <c r="N27" s="50"/>
      <c r="O27" s="36">
        <v>54.55</v>
      </c>
      <c r="P27" s="50"/>
      <c r="Q27" s="38"/>
      <c r="R27" s="50"/>
      <c r="S27" s="36">
        <f>O27*Q27</f>
        <v>0</v>
      </c>
      <c r="T27" s="50"/>
      <c r="U27" s="27"/>
      <c r="W27" s="61"/>
      <c r="X27" s="61"/>
      <c r="Y27" s="61"/>
      <c r="Z27" s="61"/>
      <c r="AA27" s="61"/>
      <c r="AB27" s="61"/>
      <c r="AC27" s="61"/>
      <c r="AD27" s="61"/>
      <c r="AE27" s="61"/>
      <c r="AF27" s="61"/>
      <c r="AG27" s="61"/>
      <c r="AH27" s="61"/>
      <c r="AI27" s="61"/>
      <c r="AJ27" s="61"/>
    </row>
    <row r="28" spans="1:36" ht="17.149999999999999" customHeight="1" x14ac:dyDescent="0.3">
      <c r="A28" s="27"/>
      <c r="B28" s="41"/>
      <c r="C28" s="41"/>
      <c r="D28" s="41"/>
      <c r="E28" s="42"/>
      <c r="F28" s="41"/>
      <c r="G28" s="43"/>
      <c r="H28" s="41"/>
      <c r="I28" s="42"/>
      <c r="J28" s="41"/>
      <c r="K28" s="27"/>
      <c r="L28" s="50"/>
      <c r="M28" s="50"/>
      <c r="N28" s="50"/>
      <c r="O28" s="51"/>
      <c r="P28" s="50"/>
      <c r="Q28" s="52"/>
      <c r="R28" s="50"/>
      <c r="S28" s="51"/>
      <c r="T28" s="50"/>
      <c r="U28" s="27"/>
      <c r="W28" s="61"/>
      <c r="X28" s="61"/>
      <c r="Y28" s="61"/>
      <c r="Z28" s="61"/>
      <c r="AA28" s="61"/>
      <c r="AB28" s="61"/>
      <c r="AC28" s="61"/>
      <c r="AD28" s="61"/>
      <c r="AE28" s="61"/>
      <c r="AF28" s="61"/>
      <c r="AG28" s="61"/>
      <c r="AH28" s="61"/>
      <c r="AI28" s="61"/>
      <c r="AJ28" s="61"/>
    </row>
    <row r="29" spans="1:36" ht="17.149999999999999" customHeight="1" x14ac:dyDescent="0.3">
      <c r="A29" s="27"/>
      <c r="B29" s="27"/>
      <c r="C29" s="28" t="s">
        <v>137</v>
      </c>
      <c r="D29" s="27"/>
      <c r="E29" s="29"/>
      <c r="F29" s="27"/>
      <c r="G29" s="30"/>
      <c r="H29" s="27"/>
      <c r="I29" s="29"/>
      <c r="J29" s="27"/>
      <c r="K29" s="27"/>
      <c r="L29" s="50"/>
      <c r="M29" s="18" t="s">
        <v>96</v>
      </c>
      <c r="N29" s="50"/>
      <c r="O29" s="36">
        <v>32.35</v>
      </c>
      <c r="P29" s="50"/>
      <c r="Q29" s="38"/>
      <c r="R29" s="50"/>
      <c r="S29" s="36">
        <f>O29*Q29</f>
        <v>0</v>
      </c>
      <c r="T29" s="50"/>
      <c r="U29" s="27"/>
      <c r="W29" s="61"/>
      <c r="X29" s="61"/>
      <c r="Y29" s="61"/>
      <c r="Z29" s="61"/>
      <c r="AA29" s="61"/>
      <c r="AB29" s="61"/>
      <c r="AC29" s="61"/>
      <c r="AD29" s="61"/>
      <c r="AE29" s="61"/>
      <c r="AF29" s="61"/>
      <c r="AG29" s="61"/>
      <c r="AH29" s="61"/>
      <c r="AI29" s="61"/>
      <c r="AJ29" s="61"/>
    </row>
    <row r="30" spans="1:36" ht="17.149999999999999" customHeight="1" x14ac:dyDescent="0.3">
      <c r="A30" s="27"/>
      <c r="B30" s="53"/>
      <c r="C30" s="53"/>
      <c r="D30" s="53"/>
      <c r="E30" s="54"/>
      <c r="F30" s="53"/>
      <c r="G30" s="55"/>
      <c r="H30" s="53"/>
      <c r="I30" s="54"/>
      <c r="J30" s="53"/>
      <c r="K30" s="27"/>
      <c r="L30" s="50"/>
      <c r="M30" s="50"/>
      <c r="N30" s="50"/>
      <c r="O30" s="51"/>
      <c r="P30" s="50"/>
      <c r="Q30" s="52"/>
      <c r="R30" s="50"/>
      <c r="S30" s="51"/>
      <c r="T30" s="50"/>
      <c r="U30" s="27"/>
      <c r="W30" s="61"/>
      <c r="X30" s="61"/>
      <c r="Y30" s="61"/>
      <c r="Z30" s="61"/>
      <c r="AA30" s="61"/>
      <c r="AB30" s="61"/>
      <c r="AC30" s="61"/>
      <c r="AD30" s="61"/>
      <c r="AE30" s="61"/>
      <c r="AF30" s="61"/>
      <c r="AG30" s="61"/>
      <c r="AH30" s="61"/>
      <c r="AI30" s="61"/>
      <c r="AJ30" s="61"/>
    </row>
    <row r="31" spans="1:36" ht="17.149999999999999" customHeight="1" x14ac:dyDescent="0.3">
      <c r="A31" s="27"/>
      <c r="B31" s="53"/>
      <c r="C31" s="18" t="s">
        <v>86</v>
      </c>
      <c r="D31" s="53"/>
      <c r="E31" s="36">
        <v>0.64</v>
      </c>
      <c r="F31" s="53"/>
      <c r="G31" s="38"/>
      <c r="H31" s="53"/>
      <c r="I31" s="36">
        <f>E31*G31</f>
        <v>0</v>
      </c>
      <c r="J31" s="53"/>
      <c r="K31" s="27"/>
      <c r="L31" s="50"/>
      <c r="M31" s="18" t="s">
        <v>98</v>
      </c>
      <c r="N31" s="50"/>
      <c r="O31" s="36">
        <v>22.35</v>
      </c>
      <c r="P31" s="50"/>
      <c r="Q31" s="38"/>
      <c r="R31" s="50"/>
      <c r="S31" s="36">
        <f>O31*Q31</f>
        <v>0</v>
      </c>
      <c r="T31" s="50"/>
      <c r="U31" s="27"/>
      <c r="W31" s="61"/>
      <c r="X31" s="61"/>
      <c r="Y31" s="61"/>
      <c r="Z31" s="61"/>
      <c r="AA31" s="61"/>
      <c r="AB31" s="61"/>
      <c r="AC31" s="61"/>
      <c r="AD31" s="61"/>
      <c r="AE31" s="61"/>
      <c r="AF31" s="61"/>
      <c r="AG31" s="61"/>
      <c r="AH31" s="61"/>
      <c r="AI31" s="61"/>
      <c r="AJ31" s="61"/>
    </row>
    <row r="32" spans="1:36" ht="17.149999999999999" customHeight="1" x14ac:dyDescent="0.3">
      <c r="A32" s="27"/>
      <c r="B32" s="53"/>
      <c r="C32" s="53"/>
      <c r="D32" s="53"/>
      <c r="E32" s="54"/>
      <c r="F32" s="53"/>
      <c r="G32" s="55"/>
      <c r="H32" s="53"/>
      <c r="I32" s="54"/>
      <c r="J32" s="53"/>
      <c r="K32" s="27"/>
      <c r="L32" s="50"/>
      <c r="M32" s="50"/>
      <c r="N32" s="50"/>
      <c r="O32" s="51"/>
      <c r="P32" s="50"/>
      <c r="Q32" s="52"/>
      <c r="R32" s="50"/>
      <c r="S32" s="51"/>
      <c r="T32" s="50"/>
      <c r="U32" s="27"/>
      <c r="W32" s="61"/>
      <c r="X32" s="61"/>
      <c r="Y32" s="61"/>
      <c r="Z32" s="61"/>
      <c r="AA32" s="61"/>
      <c r="AB32" s="61"/>
      <c r="AC32" s="61"/>
      <c r="AD32" s="61"/>
      <c r="AE32" s="61"/>
      <c r="AF32" s="61"/>
      <c r="AG32" s="61"/>
      <c r="AH32" s="61"/>
      <c r="AI32" s="61"/>
      <c r="AJ32" s="61"/>
    </row>
    <row r="33" spans="1:36" ht="17.149999999999999" customHeight="1" x14ac:dyDescent="0.3">
      <c r="A33" s="27"/>
      <c r="B33" s="53"/>
      <c r="C33" s="18" t="s">
        <v>87</v>
      </c>
      <c r="D33" s="53"/>
      <c r="E33" s="36">
        <v>0.84</v>
      </c>
      <c r="F33" s="53"/>
      <c r="G33" s="38"/>
      <c r="H33" s="53"/>
      <c r="I33" s="36">
        <f>E33*G33</f>
        <v>0</v>
      </c>
      <c r="J33" s="53"/>
      <c r="K33" s="27"/>
      <c r="L33" s="27"/>
      <c r="M33" s="28" t="s">
        <v>108</v>
      </c>
      <c r="N33" s="28"/>
      <c r="O33" s="39"/>
      <c r="P33" s="28"/>
      <c r="Q33" s="40"/>
      <c r="R33" s="28"/>
      <c r="S33" s="39"/>
      <c r="T33" s="28"/>
      <c r="U33" s="27"/>
      <c r="W33" s="61"/>
      <c r="X33" s="61"/>
      <c r="Y33" s="61"/>
      <c r="Z33" s="61"/>
      <c r="AA33" s="61"/>
      <c r="AB33" s="61"/>
      <c r="AC33" s="61"/>
      <c r="AD33" s="61"/>
      <c r="AE33" s="61"/>
      <c r="AF33" s="61"/>
      <c r="AG33" s="61"/>
      <c r="AH33" s="61"/>
      <c r="AI33" s="61"/>
      <c r="AJ33" s="61"/>
    </row>
    <row r="34" spans="1:36" ht="17.149999999999999" customHeight="1" x14ac:dyDescent="0.3">
      <c r="A34" s="27"/>
      <c r="B34" s="53"/>
      <c r="C34" s="53"/>
      <c r="D34" s="53"/>
      <c r="E34" s="54"/>
      <c r="F34" s="53"/>
      <c r="G34" s="55"/>
      <c r="H34" s="53"/>
      <c r="I34" s="54"/>
      <c r="J34" s="53"/>
      <c r="K34" s="27"/>
      <c r="L34" s="50"/>
      <c r="M34" s="50"/>
      <c r="N34" s="50"/>
      <c r="O34" s="51"/>
      <c r="P34" s="50"/>
      <c r="Q34" s="52"/>
      <c r="R34" s="50"/>
      <c r="S34" s="51"/>
      <c r="T34" s="50"/>
      <c r="U34" s="27"/>
      <c r="W34" s="61"/>
      <c r="X34" s="61"/>
      <c r="Y34" s="61"/>
      <c r="Z34" s="61"/>
      <c r="AA34" s="61"/>
      <c r="AB34" s="61"/>
      <c r="AC34" s="61"/>
      <c r="AD34" s="61"/>
      <c r="AE34" s="61"/>
      <c r="AF34" s="61"/>
      <c r="AG34" s="61"/>
      <c r="AH34" s="61"/>
      <c r="AI34" s="61"/>
      <c r="AJ34" s="61"/>
    </row>
    <row r="35" spans="1:36" ht="17.149999999999999" customHeight="1" x14ac:dyDescent="0.3">
      <c r="A35" s="27"/>
      <c r="B35" s="53"/>
      <c r="C35" s="18" t="s">
        <v>88</v>
      </c>
      <c r="D35" s="53"/>
      <c r="E35" s="36">
        <v>0.98</v>
      </c>
      <c r="F35" s="53"/>
      <c r="G35" s="38"/>
      <c r="H35" s="53"/>
      <c r="I35" s="36">
        <f>E35*G35</f>
        <v>0</v>
      </c>
      <c r="J35" s="53"/>
      <c r="K35" s="27"/>
      <c r="L35" s="50"/>
      <c r="M35" s="18" t="s">
        <v>94</v>
      </c>
      <c r="N35" s="50"/>
      <c r="O35" s="36">
        <v>82.3</v>
      </c>
      <c r="P35" s="50"/>
      <c r="Q35" s="38"/>
      <c r="R35" s="50"/>
      <c r="S35" s="36">
        <f>O35*Q35</f>
        <v>0</v>
      </c>
      <c r="T35" s="50"/>
      <c r="U35" s="27"/>
      <c r="W35" s="61"/>
      <c r="X35" s="61"/>
      <c r="Y35" s="61"/>
      <c r="Z35" s="61"/>
      <c r="AA35" s="61"/>
      <c r="AB35" s="61"/>
      <c r="AC35" s="61"/>
      <c r="AD35" s="61"/>
      <c r="AE35" s="61"/>
      <c r="AF35" s="61"/>
      <c r="AG35" s="61"/>
      <c r="AH35" s="61"/>
      <c r="AI35" s="61"/>
      <c r="AJ35" s="61"/>
    </row>
    <row r="36" spans="1:36" ht="17.149999999999999" customHeight="1" x14ac:dyDescent="0.3">
      <c r="A36" s="27"/>
      <c r="B36" s="53"/>
      <c r="C36" s="53"/>
      <c r="D36" s="53"/>
      <c r="E36" s="54"/>
      <c r="F36" s="53"/>
      <c r="G36" s="55"/>
      <c r="H36" s="53"/>
      <c r="I36" s="54"/>
      <c r="J36" s="53"/>
      <c r="K36" s="27"/>
      <c r="L36" s="50"/>
      <c r="M36" s="50"/>
      <c r="N36" s="50"/>
      <c r="O36" s="51"/>
      <c r="P36" s="50"/>
      <c r="Q36" s="52"/>
      <c r="R36" s="50"/>
      <c r="S36" s="51"/>
      <c r="T36" s="50"/>
      <c r="U36" s="27"/>
      <c r="W36" s="61"/>
      <c r="X36" s="61"/>
      <c r="Y36" s="61"/>
      <c r="Z36" s="61"/>
      <c r="AA36" s="61"/>
      <c r="AB36" s="61"/>
      <c r="AC36" s="61"/>
      <c r="AD36" s="61"/>
      <c r="AE36" s="61"/>
      <c r="AF36" s="61"/>
      <c r="AG36" s="61"/>
      <c r="AH36" s="61"/>
      <c r="AI36" s="61"/>
      <c r="AJ36" s="61"/>
    </row>
    <row r="37" spans="1:36" ht="17.149999999999999" customHeight="1" x14ac:dyDescent="0.3">
      <c r="A37" s="27"/>
      <c r="B37" s="53"/>
      <c r="C37" s="18" t="s">
        <v>89</v>
      </c>
      <c r="D37" s="53"/>
      <c r="E37" s="36">
        <v>1.29</v>
      </c>
      <c r="F37" s="53"/>
      <c r="G37" s="38"/>
      <c r="H37" s="53"/>
      <c r="I37" s="36">
        <f>E37*G37</f>
        <v>0</v>
      </c>
      <c r="J37" s="53"/>
      <c r="K37" s="27"/>
      <c r="L37" s="50"/>
      <c r="M37" s="18" t="s">
        <v>96</v>
      </c>
      <c r="N37" s="50"/>
      <c r="O37" s="36">
        <v>46.45</v>
      </c>
      <c r="P37" s="50"/>
      <c r="Q37" s="38"/>
      <c r="R37" s="50"/>
      <c r="S37" s="36">
        <f>O37*Q37</f>
        <v>0</v>
      </c>
      <c r="T37" s="50"/>
      <c r="U37" s="27"/>
      <c r="W37" s="61"/>
      <c r="X37" s="61"/>
      <c r="Y37" s="61"/>
      <c r="Z37" s="61"/>
      <c r="AA37" s="61"/>
      <c r="AB37" s="61"/>
      <c r="AC37" s="61"/>
      <c r="AD37" s="61"/>
      <c r="AE37" s="61"/>
      <c r="AF37" s="61"/>
      <c r="AG37" s="61"/>
      <c r="AH37" s="61"/>
      <c r="AI37" s="61"/>
      <c r="AJ37" s="61"/>
    </row>
    <row r="38" spans="1:36" ht="17.149999999999999" customHeight="1" x14ac:dyDescent="0.3">
      <c r="A38" s="27"/>
      <c r="B38" s="53"/>
      <c r="C38" s="53"/>
      <c r="D38" s="53"/>
      <c r="E38" s="54"/>
      <c r="F38" s="53"/>
      <c r="G38" s="55"/>
      <c r="H38" s="53"/>
      <c r="I38" s="54"/>
      <c r="J38" s="53"/>
      <c r="K38" s="27"/>
      <c r="L38" s="50"/>
      <c r="M38" s="50"/>
      <c r="N38" s="50"/>
      <c r="O38" s="51"/>
      <c r="P38" s="50"/>
      <c r="Q38" s="52"/>
      <c r="R38" s="50"/>
      <c r="S38" s="51"/>
      <c r="T38" s="50"/>
      <c r="U38" s="27"/>
      <c r="W38" s="61"/>
      <c r="X38" s="61"/>
      <c r="Y38" s="61"/>
      <c r="Z38" s="61"/>
      <c r="AA38" s="61"/>
      <c r="AB38" s="61"/>
      <c r="AC38" s="61"/>
      <c r="AD38" s="61"/>
      <c r="AE38" s="61"/>
      <c r="AF38" s="61"/>
      <c r="AG38" s="61"/>
      <c r="AH38" s="61"/>
      <c r="AI38" s="61"/>
      <c r="AJ38" s="61"/>
    </row>
    <row r="39" spans="1:36" ht="17.149999999999999" customHeight="1" x14ac:dyDescent="0.3">
      <c r="A39" s="27"/>
      <c r="B39" s="53"/>
      <c r="C39" s="18" t="s">
        <v>91</v>
      </c>
      <c r="D39" s="53"/>
      <c r="E39" s="36">
        <v>0.98</v>
      </c>
      <c r="F39" s="53"/>
      <c r="G39" s="38"/>
      <c r="H39" s="53"/>
      <c r="I39" s="36">
        <f>E39*G39</f>
        <v>0</v>
      </c>
      <c r="J39" s="53"/>
      <c r="K39" s="27"/>
      <c r="L39" s="50"/>
      <c r="M39" s="18" t="s">
        <v>98</v>
      </c>
      <c r="N39" s="50"/>
      <c r="O39" s="36">
        <v>31.75</v>
      </c>
      <c r="P39" s="50"/>
      <c r="Q39" s="38"/>
      <c r="R39" s="50"/>
      <c r="S39" s="36">
        <f>O39*Q39</f>
        <v>0</v>
      </c>
      <c r="T39" s="50"/>
      <c r="U39" s="27"/>
      <c r="W39" s="61"/>
      <c r="X39" s="61"/>
      <c r="Y39" s="61"/>
      <c r="Z39" s="61"/>
      <c r="AA39" s="61"/>
      <c r="AB39" s="61"/>
      <c r="AC39" s="61"/>
      <c r="AD39" s="61"/>
      <c r="AE39" s="61"/>
      <c r="AF39" s="61"/>
      <c r="AG39" s="61"/>
      <c r="AH39" s="61"/>
      <c r="AI39" s="61"/>
      <c r="AJ39" s="61"/>
    </row>
    <row r="40" spans="1:36" ht="14.5" x14ac:dyDescent="0.3">
      <c r="A40" s="27"/>
      <c r="B40" s="53"/>
      <c r="C40" s="53"/>
      <c r="D40" s="53"/>
      <c r="E40" s="54"/>
      <c r="F40" s="53"/>
      <c r="G40" s="55"/>
      <c r="H40" s="53"/>
      <c r="I40" s="54"/>
      <c r="J40" s="53"/>
      <c r="K40" s="27"/>
      <c r="L40" s="50"/>
      <c r="M40" s="50"/>
      <c r="N40" s="50"/>
      <c r="O40" s="51"/>
      <c r="P40" s="50"/>
      <c r="Q40" s="52"/>
      <c r="R40" s="50"/>
      <c r="S40" s="51"/>
      <c r="T40" s="50"/>
      <c r="U40" s="27"/>
      <c r="W40" s="61"/>
      <c r="X40" s="61"/>
      <c r="Y40" s="61"/>
      <c r="Z40" s="61"/>
      <c r="AA40" s="61"/>
      <c r="AB40" s="61"/>
      <c r="AC40" s="61"/>
      <c r="AD40" s="61"/>
      <c r="AE40" s="61"/>
      <c r="AF40" s="61"/>
      <c r="AG40" s="61"/>
      <c r="AH40" s="61"/>
      <c r="AI40" s="61"/>
      <c r="AJ40" s="61"/>
    </row>
    <row r="41" spans="1:36" ht="14.5" x14ac:dyDescent="0.3">
      <c r="A41" s="27"/>
      <c r="B41" s="53"/>
      <c r="C41" s="18" t="s">
        <v>93</v>
      </c>
      <c r="D41" s="53"/>
      <c r="E41" s="36">
        <v>1.29</v>
      </c>
      <c r="F41" s="53"/>
      <c r="G41" s="38"/>
      <c r="H41" s="53"/>
      <c r="I41" s="36">
        <f>E41*G41</f>
        <v>0</v>
      </c>
      <c r="J41" s="53"/>
      <c r="K41" s="27"/>
      <c r="L41" s="27"/>
      <c r="M41" s="28" t="s">
        <v>111</v>
      </c>
      <c r="N41" s="27"/>
      <c r="O41" s="29"/>
      <c r="P41" s="27"/>
      <c r="Q41" s="31"/>
      <c r="R41" s="27"/>
      <c r="S41" s="29"/>
      <c r="T41" s="27"/>
      <c r="U41" s="27"/>
      <c r="W41" s="61"/>
      <c r="X41" s="61"/>
      <c r="Y41" s="61"/>
      <c r="Z41" s="61"/>
      <c r="AA41" s="61"/>
      <c r="AB41" s="61"/>
      <c r="AC41" s="61"/>
      <c r="AD41" s="61"/>
      <c r="AE41" s="61"/>
      <c r="AF41" s="61"/>
      <c r="AG41" s="61"/>
      <c r="AH41" s="61"/>
      <c r="AI41" s="61"/>
      <c r="AJ41" s="61"/>
    </row>
    <row r="42" spans="1:36" ht="14.5" x14ac:dyDescent="0.3">
      <c r="A42" s="27"/>
      <c r="B42" s="53"/>
      <c r="C42" s="53"/>
      <c r="D42" s="53"/>
      <c r="E42" s="54"/>
      <c r="F42" s="53"/>
      <c r="G42" s="55"/>
      <c r="H42" s="53"/>
      <c r="I42" s="54"/>
      <c r="J42" s="53"/>
      <c r="K42" s="27"/>
      <c r="L42" s="50"/>
      <c r="M42" s="50"/>
      <c r="N42" s="50"/>
      <c r="O42" s="51"/>
      <c r="P42" s="50"/>
      <c r="Q42" s="52"/>
      <c r="R42" s="50"/>
      <c r="S42" s="51"/>
      <c r="T42" s="50"/>
      <c r="U42" s="27"/>
      <c r="W42" s="61"/>
      <c r="X42" s="61"/>
      <c r="Y42" s="61"/>
      <c r="Z42" s="61"/>
      <c r="AA42" s="61"/>
      <c r="AB42" s="61"/>
      <c r="AC42" s="61"/>
      <c r="AD42" s="61"/>
      <c r="AE42" s="61"/>
      <c r="AF42" s="61"/>
      <c r="AG42" s="61"/>
      <c r="AH42" s="61"/>
      <c r="AI42" s="61"/>
      <c r="AJ42" s="61"/>
    </row>
    <row r="43" spans="1:36" ht="14.5" x14ac:dyDescent="0.3">
      <c r="A43" s="27"/>
      <c r="B43" s="27"/>
      <c r="C43" s="28" t="s">
        <v>95</v>
      </c>
      <c r="D43" s="27"/>
      <c r="E43" s="29"/>
      <c r="F43" s="27"/>
      <c r="G43" s="30"/>
      <c r="H43" s="27"/>
      <c r="I43" s="29"/>
      <c r="J43" s="27"/>
      <c r="K43" s="27"/>
      <c r="L43" s="50"/>
      <c r="M43" s="18" t="s">
        <v>113</v>
      </c>
      <c r="N43" s="50"/>
      <c r="O43" s="36">
        <v>31.5</v>
      </c>
      <c r="P43" s="50"/>
      <c r="Q43" s="38"/>
      <c r="R43" s="50"/>
      <c r="S43" s="36">
        <f>O43*Q43</f>
        <v>0</v>
      </c>
      <c r="T43" s="50"/>
      <c r="U43" s="27"/>
      <c r="W43" s="61"/>
      <c r="X43" s="61"/>
      <c r="Y43" s="61"/>
      <c r="Z43" s="61"/>
      <c r="AA43" s="61"/>
      <c r="AB43" s="61"/>
      <c r="AC43" s="61"/>
      <c r="AD43" s="61"/>
      <c r="AE43" s="61"/>
      <c r="AF43" s="61"/>
      <c r="AG43" s="61"/>
      <c r="AH43" s="61"/>
      <c r="AI43" s="61"/>
      <c r="AJ43" s="61"/>
    </row>
    <row r="44" spans="1:36" ht="14.5" x14ac:dyDescent="0.3">
      <c r="A44" s="27"/>
      <c r="B44" s="56"/>
      <c r="C44" s="56"/>
      <c r="D44" s="56"/>
      <c r="E44" s="57"/>
      <c r="F44" s="56"/>
      <c r="G44" s="58"/>
      <c r="H44" s="56"/>
      <c r="I44" s="57"/>
      <c r="J44" s="56"/>
      <c r="K44" s="27"/>
      <c r="L44" s="50"/>
      <c r="M44" s="50"/>
      <c r="N44" s="50"/>
      <c r="O44" s="51"/>
      <c r="P44" s="50"/>
      <c r="Q44" s="52"/>
      <c r="R44" s="50"/>
      <c r="S44" s="51"/>
      <c r="T44" s="50"/>
      <c r="U44" s="27"/>
      <c r="W44" s="61"/>
      <c r="X44" s="61"/>
      <c r="Y44" s="61"/>
      <c r="Z44" s="61"/>
      <c r="AA44" s="61"/>
      <c r="AB44" s="61"/>
      <c r="AC44" s="61"/>
      <c r="AD44" s="61"/>
      <c r="AE44" s="61"/>
      <c r="AF44" s="61"/>
      <c r="AG44" s="61"/>
      <c r="AH44" s="61"/>
      <c r="AI44" s="61"/>
      <c r="AJ44" s="61"/>
    </row>
    <row r="45" spans="1:36" ht="14.5" x14ac:dyDescent="0.3">
      <c r="A45" s="27"/>
      <c r="B45" s="56"/>
      <c r="C45" s="18" t="s">
        <v>97</v>
      </c>
      <c r="D45" s="56"/>
      <c r="E45" s="36">
        <v>120</v>
      </c>
      <c r="F45" s="56"/>
      <c r="G45" s="38"/>
      <c r="H45" s="56"/>
      <c r="I45" s="36">
        <f>E45*G45</f>
        <v>0</v>
      </c>
      <c r="J45" s="56"/>
      <c r="K45" s="27"/>
      <c r="L45" s="50"/>
      <c r="M45" s="18" t="s">
        <v>114</v>
      </c>
      <c r="N45" s="50"/>
      <c r="O45" s="36">
        <v>17.2</v>
      </c>
      <c r="P45" s="50"/>
      <c r="Q45" s="38"/>
      <c r="R45" s="50"/>
      <c r="S45" s="36">
        <f>O45*Q45</f>
        <v>0</v>
      </c>
      <c r="T45" s="50"/>
      <c r="U45" s="27"/>
      <c r="W45" s="61"/>
      <c r="X45" s="61"/>
      <c r="Y45" s="61"/>
      <c r="Z45" s="61"/>
      <c r="AA45" s="61"/>
      <c r="AB45" s="61"/>
      <c r="AC45" s="61"/>
      <c r="AD45" s="61"/>
      <c r="AE45" s="61"/>
      <c r="AF45" s="61"/>
      <c r="AG45" s="61"/>
      <c r="AH45" s="61"/>
      <c r="AI45" s="61"/>
      <c r="AJ45" s="61"/>
    </row>
    <row r="46" spans="1:36" ht="14.5" x14ac:dyDescent="0.3">
      <c r="A46" s="27"/>
      <c r="B46" s="56"/>
      <c r="C46" s="56"/>
      <c r="D46" s="56"/>
      <c r="E46" s="57"/>
      <c r="F46" s="56"/>
      <c r="G46" s="58"/>
      <c r="H46" s="56"/>
      <c r="I46" s="57"/>
      <c r="J46" s="56"/>
      <c r="K46" s="27"/>
      <c r="L46" s="50"/>
      <c r="M46" s="50"/>
      <c r="N46" s="50"/>
      <c r="O46" s="51"/>
      <c r="P46" s="50"/>
      <c r="Q46" s="52"/>
      <c r="R46" s="50"/>
      <c r="S46" s="51"/>
      <c r="T46" s="50"/>
      <c r="U46" s="27"/>
      <c r="W46" s="61"/>
      <c r="X46" s="61"/>
      <c r="Y46" s="61"/>
      <c r="Z46" s="61"/>
      <c r="AA46" s="61"/>
      <c r="AB46" s="61"/>
      <c r="AC46" s="61"/>
      <c r="AD46" s="61"/>
      <c r="AE46" s="61"/>
      <c r="AF46" s="61"/>
      <c r="AG46" s="61"/>
      <c r="AH46" s="61"/>
      <c r="AI46" s="61"/>
      <c r="AJ46" s="61"/>
    </row>
    <row r="47" spans="1:36" ht="14.5" x14ac:dyDescent="0.3">
      <c r="A47" s="27"/>
      <c r="B47" s="56"/>
      <c r="C47" s="18" t="s">
        <v>99</v>
      </c>
      <c r="D47" s="56"/>
      <c r="E47" s="36">
        <v>0.15</v>
      </c>
      <c r="F47" s="56"/>
      <c r="G47" s="38"/>
      <c r="H47" s="56"/>
      <c r="I47" s="36">
        <f>E47*G47</f>
        <v>0</v>
      </c>
      <c r="J47" s="56"/>
      <c r="K47" s="27"/>
      <c r="L47" s="50"/>
      <c r="M47" s="18" t="s">
        <v>115</v>
      </c>
      <c r="N47" s="50"/>
      <c r="O47" s="36">
        <v>11.4</v>
      </c>
      <c r="P47" s="50"/>
      <c r="Q47" s="38"/>
      <c r="R47" s="50"/>
      <c r="S47" s="36">
        <f>O47*Q47</f>
        <v>0</v>
      </c>
      <c r="T47" s="50"/>
      <c r="U47" s="27"/>
      <c r="W47" s="61"/>
      <c r="X47" s="61"/>
      <c r="Y47" s="61"/>
      <c r="Z47" s="61"/>
      <c r="AA47" s="61"/>
      <c r="AB47" s="61"/>
      <c r="AC47" s="61"/>
      <c r="AD47" s="61"/>
      <c r="AE47" s="61"/>
      <c r="AF47" s="61"/>
      <c r="AG47" s="61"/>
      <c r="AH47" s="61"/>
      <c r="AI47" s="61"/>
      <c r="AJ47" s="61"/>
    </row>
    <row r="48" spans="1:36" ht="14.5" x14ac:dyDescent="0.3">
      <c r="A48" s="27"/>
      <c r="B48" s="56"/>
      <c r="C48" s="56"/>
      <c r="D48" s="56"/>
      <c r="E48" s="57"/>
      <c r="F48" s="56"/>
      <c r="G48" s="58"/>
      <c r="H48" s="56"/>
      <c r="I48" s="57"/>
      <c r="J48" s="56"/>
      <c r="K48" s="27"/>
      <c r="L48" s="50"/>
      <c r="M48" s="50"/>
      <c r="N48" s="50"/>
      <c r="O48" s="51"/>
      <c r="P48" s="50"/>
      <c r="Q48" s="52"/>
      <c r="R48" s="50"/>
      <c r="S48" s="51"/>
      <c r="T48" s="50"/>
      <c r="U48" s="27"/>
      <c r="W48" s="61"/>
      <c r="X48" s="61"/>
      <c r="Y48" s="61"/>
      <c r="Z48" s="61"/>
      <c r="AA48" s="61"/>
      <c r="AB48" s="61"/>
      <c r="AC48" s="61"/>
      <c r="AD48" s="61"/>
      <c r="AE48" s="61"/>
      <c r="AF48" s="61"/>
      <c r="AG48" s="61"/>
      <c r="AH48" s="61"/>
      <c r="AI48" s="61"/>
      <c r="AJ48" s="61"/>
    </row>
    <row r="49" spans="1:36" ht="14.5" x14ac:dyDescent="0.3">
      <c r="A49" s="27"/>
      <c r="B49" s="56"/>
      <c r="C49" s="18" t="s">
        <v>101</v>
      </c>
      <c r="D49" s="56"/>
      <c r="E49" s="36">
        <v>0.21</v>
      </c>
      <c r="F49" s="56"/>
      <c r="G49" s="38"/>
      <c r="H49" s="56"/>
      <c r="I49" s="36">
        <f>E49*G49</f>
        <v>0</v>
      </c>
      <c r="J49" s="56"/>
      <c r="K49" s="27"/>
      <c r="L49" s="27"/>
      <c r="M49" s="28" t="s">
        <v>116</v>
      </c>
      <c r="N49" s="27"/>
      <c r="O49" s="29"/>
      <c r="P49" s="27"/>
      <c r="Q49" s="31"/>
      <c r="R49" s="27"/>
      <c r="S49" s="29"/>
      <c r="T49" s="27"/>
      <c r="U49" s="27"/>
      <c r="W49" s="61"/>
      <c r="X49" s="61"/>
      <c r="Y49" s="61"/>
      <c r="Z49" s="61"/>
      <c r="AA49" s="61"/>
      <c r="AB49" s="61"/>
      <c r="AC49" s="61"/>
      <c r="AD49" s="61"/>
      <c r="AE49" s="61"/>
      <c r="AF49" s="61"/>
      <c r="AG49" s="61"/>
      <c r="AH49" s="61"/>
      <c r="AI49" s="61"/>
      <c r="AJ49" s="61"/>
    </row>
    <row r="50" spans="1:36" ht="14.5" x14ac:dyDescent="0.3">
      <c r="A50" s="27"/>
      <c r="B50" s="56"/>
      <c r="C50" s="56"/>
      <c r="D50" s="56"/>
      <c r="E50" s="57"/>
      <c r="F50" s="56"/>
      <c r="G50" s="58"/>
      <c r="H50" s="56"/>
      <c r="I50" s="57"/>
      <c r="J50" s="56"/>
      <c r="K50" s="27"/>
      <c r="L50" s="50"/>
      <c r="M50" s="50"/>
      <c r="N50" s="50"/>
      <c r="O50" s="51"/>
      <c r="P50" s="50"/>
      <c r="Q50" s="52"/>
      <c r="R50" s="50"/>
      <c r="S50" s="51"/>
      <c r="T50" s="50"/>
      <c r="U50" s="27"/>
      <c r="W50" s="61"/>
      <c r="X50" s="61"/>
      <c r="Y50" s="61"/>
      <c r="Z50" s="61"/>
      <c r="AA50" s="61"/>
      <c r="AB50" s="61"/>
      <c r="AC50" s="61"/>
      <c r="AD50" s="61"/>
      <c r="AE50" s="61"/>
      <c r="AF50" s="61"/>
      <c r="AG50" s="61"/>
      <c r="AH50" s="61"/>
      <c r="AI50" s="61"/>
      <c r="AJ50" s="61"/>
    </row>
    <row r="51" spans="1:36" ht="14.5" x14ac:dyDescent="0.3">
      <c r="A51" s="27"/>
      <c r="B51" s="27"/>
      <c r="C51" s="28" t="s">
        <v>18</v>
      </c>
      <c r="D51" s="27"/>
      <c r="E51" s="29"/>
      <c r="F51" s="27"/>
      <c r="G51" s="30"/>
      <c r="H51" s="27"/>
      <c r="I51" s="29"/>
      <c r="J51" s="27"/>
      <c r="K51" s="27"/>
      <c r="L51" s="50"/>
      <c r="M51" s="18" t="s">
        <v>113</v>
      </c>
      <c r="N51" s="50"/>
      <c r="O51" s="36">
        <v>46.75</v>
      </c>
      <c r="P51" s="50"/>
      <c r="Q51" s="38"/>
      <c r="R51" s="50"/>
      <c r="S51" s="36">
        <f>O51*Q51</f>
        <v>0</v>
      </c>
      <c r="T51" s="50"/>
      <c r="U51" s="27"/>
      <c r="W51" s="61"/>
      <c r="X51" s="61"/>
      <c r="Y51" s="61"/>
      <c r="Z51" s="61"/>
      <c r="AA51" s="61"/>
      <c r="AB51" s="61"/>
      <c r="AC51" s="61"/>
      <c r="AD51" s="61"/>
      <c r="AE51" s="61"/>
      <c r="AF51" s="61"/>
      <c r="AG51" s="61"/>
      <c r="AH51" s="61"/>
      <c r="AI51" s="61"/>
      <c r="AJ51" s="61"/>
    </row>
    <row r="52" spans="1:36" ht="14.5" x14ac:dyDescent="0.3">
      <c r="A52" s="27"/>
      <c r="B52" s="32"/>
      <c r="C52" s="32"/>
      <c r="D52" s="32"/>
      <c r="E52" s="33"/>
      <c r="F52" s="32"/>
      <c r="G52" s="34"/>
      <c r="H52" s="32"/>
      <c r="I52" s="33"/>
      <c r="J52" s="32"/>
      <c r="K52" s="27"/>
      <c r="L52" s="50"/>
      <c r="M52" s="50"/>
      <c r="N52" s="50"/>
      <c r="O52" s="51"/>
      <c r="P52" s="50"/>
      <c r="Q52" s="52"/>
      <c r="R52" s="50"/>
      <c r="S52" s="51"/>
      <c r="T52" s="50"/>
      <c r="U52" s="27"/>
      <c r="W52" s="61"/>
      <c r="X52" s="61"/>
      <c r="Y52" s="61"/>
      <c r="Z52" s="61"/>
      <c r="AA52" s="61"/>
      <c r="AB52" s="61"/>
      <c r="AC52" s="61"/>
      <c r="AD52" s="61"/>
      <c r="AE52" s="61"/>
      <c r="AF52" s="61"/>
      <c r="AG52" s="61"/>
      <c r="AH52" s="61"/>
      <c r="AI52" s="61"/>
      <c r="AJ52" s="61"/>
    </row>
    <row r="53" spans="1:36" ht="14.5" x14ac:dyDescent="0.3">
      <c r="A53" s="27"/>
      <c r="B53" s="32"/>
      <c r="C53" s="18" t="s">
        <v>102</v>
      </c>
      <c r="D53" s="32"/>
      <c r="E53" s="36">
        <v>0.7</v>
      </c>
      <c r="F53" s="32"/>
      <c r="G53" s="38"/>
      <c r="H53" s="32"/>
      <c r="I53" s="36">
        <f>E53*G53</f>
        <v>0</v>
      </c>
      <c r="J53" s="32"/>
      <c r="K53" s="27"/>
      <c r="L53" s="50"/>
      <c r="M53" s="18" t="s">
        <v>114</v>
      </c>
      <c r="N53" s="50"/>
      <c r="O53" s="36">
        <v>37.15</v>
      </c>
      <c r="P53" s="50"/>
      <c r="Q53" s="38"/>
      <c r="R53" s="50"/>
      <c r="S53" s="36">
        <f>O53*Q53</f>
        <v>0</v>
      </c>
      <c r="T53" s="50"/>
      <c r="U53" s="27"/>
      <c r="W53" s="61"/>
      <c r="X53" s="61"/>
      <c r="Y53" s="61"/>
      <c r="Z53" s="61"/>
      <c r="AA53" s="61"/>
      <c r="AB53" s="61"/>
      <c r="AC53" s="61"/>
      <c r="AD53" s="61"/>
      <c r="AE53" s="61"/>
      <c r="AF53" s="61"/>
      <c r="AG53" s="61"/>
      <c r="AH53" s="61"/>
      <c r="AI53" s="61"/>
      <c r="AJ53" s="61"/>
    </row>
    <row r="54" spans="1:36" ht="14.5" x14ac:dyDescent="0.3">
      <c r="A54" s="27"/>
      <c r="B54" s="32"/>
      <c r="C54" s="32"/>
      <c r="D54" s="32"/>
      <c r="E54" s="33"/>
      <c r="F54" s="32"/>
      <c r="G54" s="34"/>
      <c r="H54" s="32"/>
      <c r="I54" s="33"/>
      <c r="J54" s="32"/>
      <c r="K54" s="27"/>
      <c r="L54" s="50"/>
      <c r="M54" s="50"/>
      <c r="N54" s="50"/>
      <c r="O54" s="51"/>
      <c r="P54" s="50"/>
      <c r="Q54" s="52"/>
      <c r="R54" s="50"/>
      <c r="S54" s="51"/>
      <c r="T54" s="50"/>
      <c r="U54" s="27"/>
      <c r="W54" s="61"/>
      <c r="X54" s="61"/>
      <c r="Y54" s="61"/>
      <c r="Z54" s="61"/>
      <c r="AA54" s="61"/>
      <c r="AB54" s="61"/>
      <c r="AC54" s="61"/>
      <c r="AD54" s="61"/>
      <c r="AE54" s="61"/>
      <c r="AF54" s="61"/>
      <c r="AG54" s="61"/>
      <c r="AH54" s="61"/>
      <c r="AI54" s="61"/>
      <c r="AJ54" s="61"/>
    </row>
    <row r="55" spans="1:36" ht="14.5" x14ac:dyDescent="0.3">
      <c r="A55" s="27"/>
      <c r="B55" s="32"/>
      <c r="C55" s="18" t="s">
        <v>103</v>
      </c>
      <c r="D55" s="32"/>
      <c r="E55" s="36">
        <v>1.5</v>
      </c>
      <c r="F55" s="32"/>
      <c r="G55" s="38"/>
      <c r="H55" s="32"/>
      <c r="I55" s="36">
        <f>E55*G55</f>
        <v>0</v>
      </c>
      <c r="J55" s="32"/>
      <c r="K55" s="27"/>
      <c r="L55" s="50"/>
      <c r="M55" s="18" t="s">
        <v>115</v>
      </c>
      <c r="N55" s="50"/>
      <c r="O55" s="36">
        <v>24.15</v>
      </c>
      <c r="P55" s="50"/>
      <c r="Q55" s="38"/>
      <c r="R55" s="50"/>
      <c r="S55" s="36">
        <f>O55*Q55</f>
        <v>0</v>
      </c>
      <c r="T55" s="50"/>
      <c r="U55" s="27"/>
      <c r="W55" s="61"/>
      <c r="X55" s="61"/>
      <c r="Y55" s="61"/>
      <c r="Z55" s="61"/>
      <c r="AA55" s="61"/>
      <c r="AB55" s="61"/>
      <c r="AC55" s="61"/>
      <c r="AD55" s="61"/>
      <c r="AE55" s="61"/>
      <c r="AF55" s="61"/>
      <c r="AG55" s="61"/>
      <c r="AH55" s="61"/>
      <c r="AI55" s="61"/>
      <c r="AJ55" s="61"/>
    </row>
    <row r="56" spans="1:36" ht="14.5" x14ac:dyDescent="0.3">
      <c r="A56" s="27"/>
      <c r="B56" s="32"/>
      <c r="C56" s="32"/>
      <c r="D56" s="32"/>
      <c r="E56" s="33"/>
      <c r="F56" s="32"/>
      <c r="G56" s="34"/>
      <c r="H56" s="32"/>
      <c r="I56" s="33"/>
      <c r="J56" s="32"/>
      <c r="K56" s="27"/>
      <c r="L56" s="50"/>
      <c r="M56" s="50"/>
      <c r="N56" s="50"/>
      <c r="O56" s="51"/>
      <c r="P56" s="50"/>
      <c r="Q56" s="52"/>
      <c r="R56" s="50"/>
      <c r="S56" s="51"/>
      <c r="T56" s="50"/>
      <c r="U56" s="27"/>
      <c r="W56" s="61"/>
      <c r="X56" s="61"/>
      <c r="Y56" s="61"/>
      <c r="Z56" s="61"/>
      <c r="AA56" s="61"/>
      <c r="AB56" s="61"/>
      <c r="AC56" s="61"/>
      <c r="AD56" s="61"/>
      <c r="AE56" s="61"/>
      <c r="AF56" s="61"/>
      <c r="AG56" s="61"/>
      <c r="AH56" s="61"/>
      <c r="AI56" s="61"/>
      <c r="AJ56" s="61"/>
    </row>
    <row r="57" spans="1:36" ht="14.5" x14ac:dyDescent="0.3">
      <c r="A57" s="27"/>
      <c r="B57" s="32"/>
      <c r="C57" s="18" t="s">
        <v>136</v>
      </c>
      <c r="D57" s="32"/>
      <c r="E57" s="36">
        <v>0.4</v>
      </c>
      <c r="F57" s="32"/>
      <c r="G57" s="38"/>
      <c r="H57" s="32"/>
      <c r="I57" s="36">
        <f>E57*G57</f>
        <v>0</v>
      </c>
      <c r="J57" s="32"/>
      <c r="K57" s="27"/>
      <c r="L57" s="27"/>
      <c r="M57" s="28" t="s">
        <v>43</v>
      </c>
      <c r="N57" s="27"/>
      <c r="O57" s="29"/>
      <c r="P57" s="27"/>
      <c r="Q57" s="31"/>
      <c r="R57" s="27"/>
      <c r="S57" s="29"/>
      <c r="T57" s="27"/>
      <c r="U57" s="27"/>
      <c r="W57" s="61"/>
      <c r="X57" s="61"/>
      <c r="Y57" s="61"/>
      <c r="Z57" s="61"/>
      <c r="AA57" s="61"/>
      <c r="AB57" s="61"/>
      <c r="AC57" s="61"/>
      <c r="AD57" s="61"/>
      <c r="AE57" s="61"/>
      <c r="AF57" s="61"/>
      <c r="AG57" s="61"/>
      <c r="AH57" s="61"/>
      <c r="AI57" s="61"/>
      <c r="AJ57" s="61"/>
    </row>
    <row r="58" spans="1:36" ht="14.5" x14ac:dyDescent="0.3">
      <c r="A58" s="27"/>
      <c r="B58" s="32"/>
      <c r="C58" s="32"/>
      <c r="D58" s="32"/>
      <c r="E58" s="33"/>
      <c r="F58" s="32"/>
      <c r="G58" s="34"/>
      <c r="H58" s="32"/>
      <c r="I58" s="33"/>
      <c r="J58" s="32"/>
      <c r="K58" s="27"/>
      <c r="L58" s="50"/>
      <c r="M58" s="50"/>
      <c r="N58" s="50"/>
      <c r="O58" s="51"/>
      <c r="P58" s="50"/>
      <c r="Q58" s="52"/>
      <c r="R58" s="50"/>
      <c r="S58" s="51"/>
      <c r="T58" s="50"/>
      <c r="U58" s="27"/>
      <c r="W58" s="61"/>
      <c r="X58" s="61"/>
      <c r="Y58" s="61"/>
      <c r="Z58" s="61"/>
      <c r="AA58" s="61"/>
      <c r="AB58" s="61"/>
      <c r="AC58" s="61"/>
      <c r="AD58" s="61"/>
      <c r="AE58" s="61"/>
      <c r="AF58" s="61"/>
      <c r="AG58" s="61"/>
      <c r="AH58" s="61"/>
      <c r="AI58" s="61"/>
      <c r="AJ58" s="61"/>
    </row>
    <row r="59" spans="1:36" ht="14.5" x14ac:dyDescent="0.3">
      <c r="A59" s="27"/>
      <c r="B59" s="32"/>
      <c r="C59" s="18" t="s">
        <v>105</v>
      </c>
      <c r="D59" s="32"/>
      <c r="E59" s="36">
        <v>0.5</v>
      </c>
      <c r="F59" s="32"/>
      <c r="G59" s="38"/>
      <c r="H59" s="32"/>
      <c r="I59" s="36">
        <f>E59*G59</f>
        <v>0</v>
      </c>
      <c r="J59" s="32"/>
      <c r="K59" s="27"/>
      <c r="L59" s="50"/>
      <c r="M59" s="18" t="s">
        <v>117</v>
      </c>
      <c r="N59" s="50"/>
      <c r="O59" s="36">
        <v>2.35</v>
      </c>
      <c r="P59" s="50"/>
      <c r="Q59" s="38"/>
      <c r="R59" s="50"/>
      <c r="S59" s="36">
        <f>O59*Q59</f>
        <v>0</v>
      </c>
      <c r="T59" s="50"/>
      <c r="U59" s="27"/>
      <c r="W59" s="61"/>
      <c r="X59" s="61"/>
      <c r="Y59" s="61"/>
      <c r="Z59" s="61"/>
      <c r="AA59" s="61"/>
      <c r="AB59" s="61"/>
      <c r="AC59" s="61"/>
      <c r="AD59" s="61"/>
      <c r="AE59" s="61"/>
      <c r="AF59" s="61"/>
      <c r="AG59" s="61"/>
      <c r="AH59" s="61"/>
      <c r="AI59" s="61"/>
      <c r="AJ59" s="61"/>
    </row>
    <row r="60" spans="1:36" ht="14.5" x14ac:dyDescent="0.3">
      <c r="A60" s="27"/>
      <c r="B60" s="32"/>
      <c r="C60" s="32"/>
      <c r="D60" s="32"/>
      <c r="E60" s="33"/>
      <c r="F60" s="32"/>
      <c r="G60" s="34"/>
      <c r="H60" s="32"/>
      <c r="I60" s="33"/>
      <c r="J60" s="32"/>
      <c r="K60" s="27"/>
      <c r="L60" s="50"/>
      <c r="M60" s="50"/>
      <c r="N60" s="50"/>
      <c r="O60" s="51"/>
      <c r="P60" s="50"/>
      <c r="Q60" s="52"/>
      <c r="R60" s="50"/>
      <c r="S60" s="51"/>
      <c r="T60" s="50"/>
      <c r="U60" s="27"/>
      <c r="W60" s="61"/>
      <c r="X60" s="61"/>
      <c r="Y60" s="61"/>
      <c r="Z60" s="61"/>
      <c r="AA60" s="61"/>
      <c r="AB60" s="61"/>
      <c r="AC60" s="61"/>
      <c r="AD60" s="61"/>
      <c r="AE60" s="61"/>
      <c r="AF60" s="61"/>
      <c r="AG60" s="61"/>
      <c r="AH60" s="61"/>
      <c r="AI60" s="61"/>
      <c r="AJ60" s="61"/>
    </row>
    <row r="61" spans="1:36" ht="14.5" x14ac:dyDescent="0.3">
      <c r="A61" s="27"/>
      <c r="B61" s="32"/>
      <c r="C61" s="18" t="s">
        <v>106</v>
      </c>
      <c r="D61" s="32"/>
      <c r="E61" s="36">
        <v>1</v>
      </c>
      <c r="F61" s="32"/>
      <c r="G61" s="38"/>
      <c r="H61" s="32"/>
      <c r="I61" s="36">
        <f>E61*G61</f>
        <v>0</v>
      </c>
      <c r="J61" s="32"/>
      <c r="K61" s="27"/>
      <c r="L61" s="50"/>
      <c r="M61" s="18" t="s">
        <v>118</v>
      </c>
      <c r="N61" s="50"/>
      <c r="O61" s="36">
        <v>1.6</v>
      </c>
      <c r="P61" s="50"/>
      <c r="Q61" s="38"/>
      <c r="R61" s="50"/>
      <c r="S61" s="36">
        <f>O61*Q61</f>
        <v>0</v>
      </c>
      <c r="T61" s="50"/>
      <c r="U61" s="27"/>
      <c r="W61" s="61"/>
      <c r="X61" s="61"/>
      <c r="Y61" s="61"/>
      <c r="Z61" s="61"/>
      <c r="AA61" s="61"/>
      <c r="AB61" s="61"/>
      <c r="AC61" s="61"/>
      <c r="AD61" s="61"/>
      <c r="AE61" s="61"/>
      <c r="AF61" s="61"/>
      <c r="AG61" s="61"/>
      <c r="AH61" s="61"/>
      <c r="AI61" s="61"/>
      <c r="AJ61" s="61"/>
    </row>
    <row r="62" spans="1:36" ht="14.5" x14ac:dyDescent="0.3">
      <c r="A62" s="27"/>
      <c r="B62" s="32"/>
      <c r="C62" s="32"/>
      <c r="D62" s="32"/>
      <c r="E62" s="33"/>
      <c r="F62" s="32"/>
      <c r="G62" s="34"/>
      <c r="H62" s="32"/>
      <c r="I62" s="33"/>
      <c r="J62" s="32"/>
      <c r="K62" s="27"/>
      <c r="L62" s="50"/>
      <c r="M62" s="50"/>
      <c r="N62" s="50"/>
      <c r="O62" s="51"/>
      <c r="P62" s="50"/>
      <c r="Q62" s="52"/>
      <c r="R62" s="50"/>
      <c r="S62" s="51"/>
      <c r="T62" s="50"/>
      <c r="U62" s="27"/>
      <c r="W62" s="61"/>
      <c r="X62" s="61"/>
      <c r="Y62" s="61"/>
      <c r="Z62" s="61"/>
      <c r="AA62" s="61"/>
      <c r="AB62" s="61"/>
      <c r="AC62" s="61"/>
      <c r="AD62" s="61"/>
      <c r="AE62" s="61"/>
      <c r="AF62" s="61"/>
      <c r="AG62" s="61"/>
      <c r="AH62" s="61"/>
      <c r="AI62" s="61"/>
      <c r="AJ62" s="61"/>
    </row>
    <row r="63" spans="1:36" ht="14.5" x14ac:dyDescent="0.3">
      <c r="A63" s="27"/>
      <c r="B63" s="32"/>
      <c r="C63" s="18" t="s">
        <v>107</v>
      </c>
      <c r="D63" s="32"/>
      <c r="E63" s="36">
        <v>0.05</v>
      </c>
      <c r="F63" s="32"/>
      <c r="G63" s="38"/>
      <c r="H63" s="32"/>
      <c r="I63" s="36">
        <f>E63*G63</f>
        <v>0</v>
      </c>
      <c r="J63" s="32"/>
      <c r="K63" s="27"/>
      <c r="L63" s="50"/>
      <c r="M63" s="18" t="s">
        <v>119</v>
      </c>
      <c r="N63" s="50"/>
      <c r="O63" s="36">
        <v>1.1499999999999999</v>
      </c>
      <c r="P63" s="50"/>
      <c r="Q63" s="38"/>
      <c r="R63" s="50"/>
      <c r="S63" s="36">
        <f>O63*Q63</f>
        <v>0</v>
      </c>
      <c r="T63" s="50"/>
      <c r="U63" s="27"/>
      <c r="W63" s="61"/>
      <c r="X63" s="61"/>
      <c r="Y63" s="61"/>
      <c r="Z63" s="61"/>
      <c r="AA63" s="61"/>
      <c r="AB63" s="61"/>
      <c r="AC63" s="61"/>
      <c r="AD63" s="61"/>
      <c r="AE63" s="61"/>
      <c r="AF63" s="61"/>
      <c r="AG63" s="61"/>
      <c r="AH63" s="61"/>
      <c r="AI63" s="61"/>
      <c r="AJ63" s="61"/>
    </row>
    <row r="64" spans="1:36" ht="14.5" x14ac:dyDescent="0.3">
      <c r="A64" s="27"/>
      <c r="B64" s="32"/>
      <c r="C64" s="32"/>
      <c r="D64" s="32"/>
      <c r="E64" s="33"/>
      <c r="F64" s="32"/>
      <c r="G64" s="34"/>
      <c r="H64" s="32"/>
      <c r="I64" s="33"/>
      <c r="J64" s="32"/>
      <c r="K64" s="27"/>
      <c r="L64" s="50"/>
      <c r="M64" s="50"/>
      <c r="N64" s="50"/>
      <c r="O64" s="51"/>
      <c r="P64" s="50"/>
      <c r="Q64" s="52"/>
      <c r="R64" s="50"/>
      <c r="S64" s="51"/>
      <c r="T64" s="50"/>
      <c r="U64" s="27"/>
      <c r="W64" s="61"/>
      <c r="X64" s="61"/>
      <c r="Y64" s="61"/>
      <c r="Z64" s="61"/>
      <c r="AA64" s="61"/>
      <c r="AB64" s="61"/>
      <c r="AC64" s="61"/>
      <c r="AD64" s="61"/>
      <c r="AE64" s="61"/>
      <c r="AF64" s="61"/>
      <c r="AG64" s="61"/>
      <c r="AH64" s="61"/>
      <c r="AI64" s="61"/>
      <c r="AJ64" s="61"/>
    </row>
    <row r="65" spans="1:36" ht="14.5" x14ac:dyDescent="0.3">
      <c r="A65" s="27"/>
      <c r="B65" s="32"/>
      <c r="C65" s="18" t="s">
        <v>109</v>
      </c>
      <c r="D65" s="32"/>
      <c r="E65" s="36">
        <v>0.1</v>
      </c>
      <c r="F65" s="32"/>
      <c r="G65" s="38"/>
      <c r="H65" s="32"/>
      <c r="I65" s="36">
        <f>E65*G65</f>
        <v>0</v>
      </c>
      <c r="J65" s="32"/>
      <c r="K65" s="27"/>
      <c r="L65" s="50"/>
      <c r="M65" s="18" t="s">
        <v>120</v>
      </c>
      <c r="N65" s="50"/>
      <c r="O65" s="36">
        <v>4.1500000000000004</v>
      </c>
      <c r="P65" s="50"/>
      <c r="Q65" s="38"/>
      <c r="R65" s="50"/>
      <c r="S65" s="36">
        <f>O65*Q65</f>
        <v>0</v>
      </c>
      <c r="T65" s="50"/>
      <c r="U65" s="27"/>
      <c r="W65" s="61"/>
      <c r="X65" s="61"/>
      <c r="Y65" s="61"/>
      <c r="Z65" s="61"/>
      <c r="AA65" s="61"/>
      <c r="AB65" s="61"/>
      <c r="AC65" s="61"/>
      <c r="AD65" s="61"/>
      <c r="AE65" s="61"/>
      <c r="AF65" s="61"/>
      <c r="AG65" s="61"/>
      <c r="AH65" s="61"/>
      <c r="AI65" s="61"/>
      <c r="AJ65" s="61"/>
    </row>
    <row r="66" spans="1:36" ht="14.5" x14ac:dyDescent="0.3">
      <c r="A66" s="27"/>
      <c r="B66" s="32"/>
      <c r="C66" s="32"/>
      <c r="D66" s="32"/>
      <c r="E66" s="33"/>
      <c r="F66" s="32"/>
      <c r="G66" s="34"/>
      <c r="H66" s="32"/>
      <c r="I66" s="33"/>
      <c r="J66" s="32"/>
      <c r="K66" s="27"/>
      <c r="L66" s="50"/>
      <c r="M66" s="50"/>
      <c r="N66" s="50"/>
      <c r="O66" s="51"/>
      <c r="P66" s="50"/>
      <c r="Q66" s="52"/>
      <c r="R66" s="50"/>
      <c r="S66" s="51"/>
      <c r="T66" s="50"/>
      <c r="U66" s="27"/>
      <c r="W66" s="61"/>
      <c r="X66" s="61"/>
      <c r="Y66" s="61"/>
      <c r="Z66" s="61"/>
      <c r="AA66" s="61"/>
      <c r="AB66" s="61"/>
      <c r="AC66" s="61"/>
      <c r="AD66" s="61"/>
      <c r="AE66" s="61"/>
      <c r="AF66" s="61"/>
      <c r="AG66" s="61"/>
      <c r="AH66" s="61"/>
      <c r="AI66" s="61"/>
      <c r="AJ66" s="61"/>
    </row>
    <row r="67" spans="1:36" ht="14.5" x14ac:dyDescent="0.3">
      <c r="A67" s="27"/>
      <c r="B67" s="27"/>
      <c r="C67" s="28" t="s">
        <v>110</v>
      </c>
      <c r="D67" s="27"/>
      <c r="E67" s="29"/>
      <c r="F67" s="27"/>
      <c r="G67" s="30"/>
      <c r="H67" s="27"/>
      <c r="I67" s="29"/>
      <c r="J67" s="27"/>
      <c r="K67" s="27"/>
      <c r="L67" s="50"/>
      <c r="M67" s="18" t="s">
        <v>121</v>
      </c>
      <c r="N67" s="50"/>
      <c r="O67" s="36">
        <v>2.35</v>
      </c>
      <c r="P67" s="50"/>
      <c r="Q67" s="38"/>
      <c r="R67" s="50"/>
      <c r="S67" s="36">
        <f>O67*Q67</f>
        <v>0</v>
      </c>
      <c r="T67" s="50"/>
      <c r="U67" s="27"/>
      <c r="W67" s="61"/>
      <c r="X67" s="61"/>
      <c r="Y67" s="61"/>
      <c r="Z67" s="61"/>
      <c r="AA67" s="61"/>
      <c r="AB67" s="61"/>
      <c r="AC67" s="61"/>
      <c r="AD67" s="61"/>
      <c r="AE67" s="61"/>
      <c r="AF67" s="61"/>
      <c r="AG67" s="61"/>
      <c r="AH67" s="61"/>
      <c r="AI67" s="61"/>
      <c r="AJ67" s="61"/>
    </row>
    <row r="68" spans="1:36" ht="14.5" x14ac:dyDescent="0.3">
      <c r="A68" s="27"/>
      <c r="B68" s="32"/>
      <c r="C68" s="32"/>
      <c r="D68" s="32"/>
      <c r="E68" s="33"/>
      <c r="F68" s="32"/>
      <c r="G68" s="34"/>
      <c r="H68" s="32"/>
      <c r="I68" s="33"/>
      <c r="J68" s="32"/>
      <c r="K68" s="27"/>
      <c r="L68" s="50"/>
      <c r="M68" s="50"/>
      <c r="N68" s="50"/>
      <c r="O68" s="51"/>
      <c r="P68" s="50"/>
      <c r="Q68" s="52"/>
      <c r="R68" s="50"/>
      <c r="S68" s="51"/>
      <c r="T68" s="50"/>
      <c r="U68" s="27"/>
      <c r="W68" s="61"/>
      <c r="X68" s="61"/>
      <c r="Y68" s="61"/>
      <c r="Z68" s="61"/>
      <c r="AA68" s="61"/>
      <c r="AB68" s="61"/>
      <c r="AC68" s="61"/>
      <c r="AD68" s="61"/>
      <c r="AE68" s="61"/>
      <c r="AF68" s="61"/>
      <c r="AG68" s="61"/>
      <c r="AH68" s="61"/>
      <c r="AI68" s="61"/>
      <c r="AJ68" s="61"/>
    </row>
    <row r="69" spans="1:36" ht="14.5" x14ac:dyDescent="0.3">
      <c r="A69" s="27"/>
      <c r="B69" s="32"/>
      <c r="C69" s="18" t="s">
        <v>140</v>
      </c>
      <c r="D69" s="32"/>
      <c r="E69" s="36">
        <v>1.8</v>
      </c>
      <c r="F69" s="32"/>
      <c r="G69" s="38"/>
      <c r="H69" s="32"/>
      <c r="I69" s="36">
        <f>E69*G69</f>
        <v>0</v>
      </c>
      <c r="J69" s="32"/>
      <c r="K69" s="27"/>
      <c r="L69" s="50"/>
      <c r="M69" s="18" t="s">
        <v>122</v>
      </c>
      <c r="N69" s="50"/>
      <c r="O69" s="36">
        <v>1.55</v>
      </c>
      <c r="P69" s="50"/>
      <c r="Q69" s="38"/>
      <c r="R69" s="50"/>
      <c r="S69" s="36">
        <f>O69*Q69</f>
        <v>0</v>
      </c>
      <c r="T69" s="50"/>
      <c r="U69" s="27"/>
      <c r="W69" s="61"/>
      <c r="X69" s="61"/>
      <c r="Y69" s="61"/>
      <c r="Z69" s="61"/>
      <c r="AA69" s="61"/>
      <c r="AB69" s="61"/>
      <c r="AC69" s="61"/>
      <c r="AD69" s="61"/>
      <c r="AE69" s="61"/>
      <c r="AF69" s="61"/>
      <c r="AG69" s="61"/>
      <c r="AH69" s="61"/>
      <c r="AI69" s="61"/>
      <c r="AJ69" s="61"/>
    </row>
    <row r="70" spans="1:36" ht="14.5" x14ac:dyDescent="0.3">
      <c r="A70" s="27"/>
      <c r="B70" s="32"/>
      <c r="C70" s="32"/>
      <c r="D70" s="32"/>
      <c r="E70" s="33"/>
      <c r="F70" s="32"/>
      <c r="G70" s="34"/>
      <c r="H70" s="32"/>
      <c r="I70" s="33"/>
      <c r="J70" s="32"/>
      <c r="K70" s="27"/>
      <c r="L70" s="50"/>
      <c r="M70" s="50"/>
      <c r="N70" s="50"/>
      <c r="O70" s="51"/>
      <c r="P70" s="50"/>
      <c r="Q70" s="52"/>
      <c r="R70" s="50"/>
      <c r="S70" s="51"/>
      <c r="T70" s="50"/>
      <c r="U70" s="27"/>
      <c r="W70" s="61"/>
      <c r="X70" s="61"/>
      <c r="Y70" s="61"/>
      <c r="Z70" s="61"/>
      <c r="AA70" s="61"/>
      <c r="AB70" s="61"/>
      <c r="AC70" s="61"/>
      <c r="AD70" s="61"/>
      <c r="AE70" s="61"/>
      <c r="AF70" s="61"/>
      <c r="AG70" s="61"/>
      <c r="AH70" s="61"/>
      <c r="AI70" s="61"/>
      <c r="AJ70" s="61"/>
    </row>
    <row r="71" spans="1:36" ht="14.5" x14ac:dyDescent="0.3">
      <c r="A71" s="27"/>
      <c r="B71" s="32"/>
      <c r="C71" s="18" t="s">
        <v>141</v>
      </c>
      <c r="D71" s="32"/>
      <c r="E71" s="36">
        <v>2.2999999999999998</v>
      </c>
      <c r="F71" s="32"/>
      <c r="G71" s="38"/>
      <c r="H71" s="32"/>
      <c r="I71" s="36">
        <f>E71*G71</f>
        <v>0</v>
      </c>
      <c r="J71" s="32"/>
      <c r="K71" s="27"/>
      <c r="L71" s="50"/>
      <c r="M71" s="18" t="s">
        <v>123</v>
      </c>
      <c r="N71" s="50"/>
      <c r="O71" s="36">
        <v>3.5</v>
      </c>
      <c r="P71" s="50"/>
      <c r="Q71" s="38"/>
      <c r="R71" s="50"/>
      <c r="S71" s="36">
        <f>O71*Q71</f>
        <v>0</v>
      </c>
      <c r="T71" s="50"/>
      <c r="U71" s="27"/>
      <c r="W71" s="61"/>
      <c r="X71" s="61"/>
      <c r="Y71" s="61"/>
      <c r="Z71" s="61"/>
      <c r="AA71" s="61"/>
      <c r="AB71" s="61"/>
      <c r="AC71" s="61"/>
      <c r="AD71" s="61"/>
      <c r="AE71" s="61"/>
      <c r="AF71" s="61"/>
      <c r="AG71" s="61"/>
      <c r="AH71" s="61"/>
      <c r="AI71" s="61"/>
      <c r="AJ71" s="61"/>
    </row>
    <row r="72" spans="1:36" ht="14.5" x14ac:dyDescent="0.3">
      <c r="A72" s="27"/>
      <c r="B72" s="32"/>
      <c r="C72" s="32"/>
      <c r="D72" s="32"/>
      <c r="E72" s="33"/>
      <c r="F72" s="32"/>
      <c r="G72" s="34"/>
      <c r="H72" s="32"/>
      <c r="I72" s="33"/>
      <c r="J72" s="32"/>
      <c r="K72" s="27"/>
      <c r="L72" s="50"/>
      <c r="M72" s="50"/>
      <c r="N72" s="50"/>
      <c r="O72" s="51"/>
      <c r="P72" s="50"/>
      <c r="Q72" s="52"/>
      <c r="R72" s="50"/>
      <c r="S72" s="51"/>
      <c r="T72" s="50"/>
      <c r="U72" s="27"/>
      <c r="W72" s="61"/>
      <c r="X72" s="61"/>
      <c r="Y72" s="61"/>
      <c r="Z72" s="61"/>
      <c r="AA72" s="61"/>
      <c r="AB72" s="61"/>
      <c r="AC72" s="61"/>
      <c r="AD72" s="61"/>
      <c r="AE72" s="61"/>
      <c r="AF72" s="61"/>
      <c r="AG72" s="61"/>
      <c r="AH72" s="61"/>
      <c r="AI72" s="61"/>
      <c r="AJ72" s="61"/>
    </row>
    <row r="73" spans="1:36" ht="14.5" x14ac:dyDescent="0.3">
      <c r="A73" s="27"/>
      <c r="B73" s="27"/>
      <c r="C73" s="28" t="s">
        <v>112</v>
      </c>
      <c r="D73" s="27"/>
      <c r="E73" s="29"/>
      <c r="F73" s="27"/>
      <c r="G73" s="30"/>
      <c r="H73" s="27"/>
      <c r="I73" s="29"/>
      <c r="J73" s="27"/>
      <c r="K73" s="27"/>
      <c r="L73" s="50"/>
      <c r="M73" s="18" t="s">
        <v>124</v>
      </c>
      <c r="N73" s="50"/>
      <c r="O73" s="36">
        <v>2.8</v>
      </c>
      <c r="P73" s="50"/>
      <c r="Q73" s="38"/>
      <c r="R73" s="50"/>
      <c r="S73" s="36">
        <f>O73*Q73</f>
        <v>0</v>
      </c>
      <c r="T73" s="50"/>
      <c r="U73" s="27"/>
      <c r="W73" s="61"/>
      <c r="X73" s="61"/>
      <c r="Y73" s="61"/>
      <c r="Z73" s="61"/>
      <c r="AA73" s="61"/>
      <c r="AB73" s="61"/>
      <c r="AC73" s="61"/>
      <c r="AD73" s="61"/>
      <c r="AE73" s="61"/>
      <c r="AF73" s="61"/>
      <c r="AG73" s="61"/>
      <c r="AH73" s="61"/>
      <c r="AI73" s="61"/>
      <c r="AJ73" s="61"/>
    </row>
    <row r="74" spans="1:36" ht="14.5" x14ac:dyDescent="0.3">
      <c r="A74" s="27"/>
      <c r="B74" s="32"/>
      <c r="C74" s="32"/>
      <c r="D74" s="32"/>
      <c r="E74" s="33"/>
      <c r="F74" s="32"/>
      <c r="G74" s="34"/>
      <c r="H74" s="32"/>
      <c r="I74" s="33"/>
      <c r="J74" s="32"/>
      <c r="K74" s="27"/>
      <c r="L74" s="50"/>
      <c r="M74" s="50"/>
      <c r="N74" s="50"/>
      <c r="O74" s="51"/>
      <c r="P74" s="50"/>
      <c r="Q74" s="52"/>
      <c r="R74" s="50"/>
      <c r="S74" s="51"/>
      <c r="T74" s="50"/>
      <c r="U74" s="27"/>
      <c r="W74" s="61"/>
      <c r="X74" s="61"/>
      <c r="Y74" s="61"/>
      <c r="Z74" s="61"/>
      <c r="AA74" s="61"/>
      <c r="AB74" s="61"/>
      <c r="AC74" s="61"/>
      <c r="AD74" s="61"/>
      <c r="AE74" s="61"/>
      <c r="AF74" s="61"/>
      <c r="AG74" s="61"/>
      <c r="AH74" s="61"/>
      <c r="AI74" s="61"/>
      <c r="AJ74" s="61"/>
    </row>
    <row r="75" spans="1:36" ht="14.25" customHeight="1" x14ac:dyDescent="0.3">
      <c r="A75" s="27"/>
      <c r="B75" s="32"/>
      <c r="C75" s="78" t="s">
        <v>138</v>
      </c>
      <c r="D75" s="32"/>
      <c r="E75" s="80" t="s">
        <v>139</v>
      </c>
      <c r="F75" s="32"/>
      <c r="G75" s="33"/>
      <c r="H75" s="33"/>
      <c r="I75" s="33"/>
      <c r="J75" s="32"/>
      <c r="K75" s="27"/>
      <c r="L75" s="50"/>
      <c r="M75" s="18" t="s">
        <v>125</v>
      </c>
      <c r="N75" s="50"/>
      <c r="O75" s="36">
        <v>2.35</v>
      </c>
      <c r="P75" s="50"/>
      <c r="Q75" s="38"/>
      <c r="R75" s="50"/>
      <c r="S75" s="36">
        <f>O75*Q75</f>
        <v>0</v>
      </c>
      <c r="T75" s="50"/>
      <c r="U75" s="27"/>
      <c r="W75" s="61"/>
      <c r="X75" s="61"/>
      <c r="Y75" s="61"/>
      <c r="Z75" s="61"/>
      <c r="AA75" s="61"/>
      <c r="AB75" s="61"/>
      <c r="AC75" s="61"/>
      <c r="AD75" s="61"/>
      <c r="AE75" s="61"/>
      <c r="AF75" s="61"/>
      <c r="AG75" s="61"/>
      <c r="AH75" s="61"/>
      <c r="AI75" s="61"/>
      <c r="AJ75" s="61"/>
    </row>
    <row r="76" spans="1:36" ht="14.25" customHeight="1" x14ac:dyDescent="0.3">
      <c r="A76" s="27"/>
      <c r="B76" s="32"/>
      <c r="C76" s="79"/>
      <c r="D76" s="32"/>
      <c r="E76" s="81"/>
      <c r="F76" s="32"/>
      <c r="G76" s="33"/>
      <c r="H76" s="33"/>
      <c r="I76" s="33"/>
      <c r="J76" s="32"/>
      <c r="K76" s="27"/>
      <c r="L76" s="50"/>
      <c r="M76" s="50"/>
      <c r="N76" s="50"/>
      <c r="O76" s="51"/>
      <c r="P76" s="50"/>
      <c r="Q76" s="52"/>
      <c r="R76" s="50"/>
      <c r="S76" s="51"/>
      <c r="T76" s="50"/>
      <c r="U76" s="27"/>
      <c r="W76" s="61"/>
      <c r="X76" s="61"/>
      <c r="Y76" s="61"/>
      <c r="Z76" s="61"/>
      <c r="AA76" s="61"/>
      <c r="AB76" s="61"/>
      <c r="AC76" s="61"/>
      <c r="AD76" s="61"/>
      <c r="AE76" s="61"/>
      <c r="AF76" s="61"/>
      <c r="AG76" s="61"/>
      <c r="AH76" s="61"/>
      <c r="AI76" s="61"/>
      <c r="AJ76" s="61"/>
    </row>
    <row r="77" spans="1:36" ht="14.5" x14ac:dyDescent="0.3">
      <c r="A77" s="27"/>
      <c r="B77" s="32"/>
      <c r="C77" s="32"/>
      <c r="D77" s="32"/>
      <c r="E77" s="33"/>
      <c r="F77" s="32"/>
      <c r="G77" s="34"/>
      <c r="H77" s="32"/>
      <c r="I77" s="33"/>
      <c r="J77" s="32"/>
      <c r="K77" s="27"/>
      <c r="L77" s="50"/>
      <c r="M77" s="18" t="s">
        <v>126</v>
      </c>
      <c r="N77" s="50"/>
      <c r="O77" s="36">
        <v>5.3</v>
      </c>
      <c r="P77" s="50"/>
      <c r="Q77" s="38"/>
      <c r="R77" s="50"/>
      <c r="S77" s="36">
        <f>O77*Q77</f>
        <v>0</v>
      </c>
      <c r="T77" s="50"/>
      <c r="U77" s="27"/>
      <c r="W77" s="61"/>
      <c r="X77" s="61"/>
      <c r="Y77" s="61"/>
      <c r="Z77" s="61"/>
      <c r="AA77" s="61"/>
      <c r="AB77" s="61"/>
      <c r="AC77" s="61"/>
      <c r="AD77" s="61"/>
      <c r="AE77" s="61"/>
      <c r="AF77" s="61"/>
      <c r="AG77" s="61"/>
      <c r="AH77" s="61"/>
      <c r="AI77" s="61"/>
      <c r="AJ77" s="61"/>
    </row>
    <row r="78" spans="1:36" ht="14.5" x14ac:dyDescent="0.3">
      <c r="A78" s="27"/>
      <c r="B78" s="27"/>
      <c r="C78" s="28" t="s">
        <v>130</v>
      </c>
      <c r="D78" s="27"/>
      <c r="E78" s="29"/>
      <c r="F78" s="27"/>
      <c r="G78" s="30"/>
      <c r="H78" s="27"/>
      <c r="I78" s="29"/>
      <c r="J78" s="27"/>
      <c r="K78" s="27"/>
      <c r="L78" s="50"/>
      <c r="M78" s="50"/>
      <c r="N78" s="50"/>
      <c r="O78" s="51"/>
      <c r="P78" s="50"/>
      <c r="Q78" s="52"/>
      <c r="R78" s="50"/>
      <c r="S78" s="51"/>
      <c r="T78" s="50"/>
      <c r="U78" s="27"/>
      <c r="W78" s="61"/>
      <c r="X78" s="61"/>
      <c r="Y78" s="61"/>
      <c r="Z78" s="61"/>
      <c r="AA78" s="61"/>
      <c r="AB78" s="61"/>
      <c r="AC78" s="61"/>
      <c r="AD78" s="61"/>
      <c r="AE78" s="61"/>
      <c r="AF78" s="61"/>
      <c r="AG78" s="61"/>
      <c r="AH78" s="61"/>
      <c r="AI78" s="61"/>
      <c r="AJ78" s="61"/>
    </row>
    <row r="79" spans="1:36" ht="14.5" x14ac:dyDescent="0.3">
      <c r="A79" s="27"/>
      <c r="B79" s="44"/>
      <c r="C79" s="44"/>
      <c r="D79" s="44"/>
      <c r="E79" s="45"/>
      <c r="F79" s="44"/>
      <c r="G79" s="46"/>
      <c r="H79" s="44"/>
      <c r="I79" s="45"/>
      <c r="J79" s="44"/>
      <c r="K79" s="27"/>
      <c r="L79" s="50"/>
      <c r="M79" s="18" t="s">
        <v>128</v>
      </c>
      <c r="N79" s="50"/>
      <c r="O79" s="36">
        <v>3.8</v>
      </c>
      <c r="P79" s="50"/>
      <c r="Q79" s="38"/>
      <c r="R79" s="50"/>
      <c r="S79" s="36">
        <f>O79*Q79</f>
        <v>0</v>
      </c>
      <c r="T79" s="50"/>
      <c r="U79" s="27"/>
      <c r="W79" s="61"/>
      <c r="X79" s="61"/>
      <c r="Y79" s="61"/>
      <c r="Z79" s="61"/>
      <c r="AA79" s="61"/>
      <c r="AB79" s="61"/>
      <c r="AC79" s="61"/>
      <c r="AD79" s="61"/>
      <c r="AE79" s="61"/>
      <c r="AF79" s="61"/>
      <c r="AG79" s="61"/>
      <c r="AH79" s="61"/>
      <c r="AI79" s="61"/>
      <c r="AJ79" s="61"/>
    </row>
    <row r="80" spans="1:36" ht="14.5" x14ac:dyDescent="0.3">
      <c r="A80" s="27"/>
      <c r="B80" s="44"/>
      <c r="C80" s="18" t="s">
        <v>131</v>
      </c>
      <c r="D80" s="44"/>
      <c r="E80" s="36">
        <v>0.14000000000000001</v>
      </c>
      <c r="F80" s="44"/>
      <c r="G80" s="38"/>
      <c r="H80" s="44"/>
      <c r="I80" s="36">
        <f>E80*G80</f>
        <v>0</v>
      </c>
      <c r="J80" s="44"/>
      <c r="K80" s="27"/>
      <c r="L80" s="50"/>
      <c r="M80" s="50"/>
      <c r="N80" s="50"/>
      <c r="O80" s="51"/>
      <c r="P80" s="50"/>
      <c r="Q80" s="52"/>
      <c r="R80" s="50"/>
      <c r="S80" s="51"/>
      <c r="T80" s="50"/>
      <c r="U80" s="27"/>
      <c r="W80" s="61"/>
      <c r="X80" s="61"/>
      <c r="Y80" s="61"/>
      <c r="Z80" s="61"/>
      <c r="AA80" s="61"/>
      <c r="AB80" s="61"/>
      <c r="AC80" s="61"/>
      <c r="AD80" s="61"/>
      <c r="AE80" s="61"/>
      <c r="AF80" s="61"/>
      <c r="AG80" s="61"/>
      <c r="AH80" s="61"/>
      <c r="AI80" s="61"/>
      <c r="AJ80" s="61"/>
    </row>
    <row r="81" spans="1:36" ht="14.5" x14ac:dyDescent="0.3">
      <c r="A81" s="27"/>
      <c r="B81" s="44"/>
      <c r="C81" s="44"/>
      <c r="D81" s="44"/>
      <c r="E81" s="45"/>
      <c r="F81" s="44"/>
      <c r="G81" s="46"/>
      <c r="H81" s="44"/>
      <c r="I81" s="45"/>
      <c r="J81" s="44"/>
      <c r="K81" s="27"/>
      <c r="L81" s="50"/>
      <c r="M81" s="18" t="s">
        <v>129</v>
      </c>
      <c r="N81" s="50"/>
      <c r="O81" s="36">
        <v>2.65</v>
      </c>
      <c r="P81" s="50"/>
      <c r="Q81" s="38"/>
      <c r="R81" s="50"/>
      <c r="S81" s="36">
        <f>O81*Q81</f>
        <v>0</v>
      </c>
      <c r="T81" s="50"/>
      <c r="U81" s="27"/>
      <c r="W81" s="61"/>
      <c r="X81" s="61"/>
      <c r="Y81" s="61"/>
      <c r="Z81" s="61"/>
      <c r="AA81" s="61"/>
      <c r="AB81" s="61"/>
      <c r="AC81" s="61"/>
      <c r="AD81" s="61"/>
      <c r="AE81" s="61"/>
      <c r="AF81" s="61"/>
      <c r="AG81" s="61"/>
      <c r="AH81" s="61"/>
      <c r="AI81" s="61"/>
      <c r="AJ81" s="61"/>
    </row>
    <row r="82" spans="1:36" ht="14.5" x14ac:dyDescent="0.3">
      <c r="A82" s="27"/>
      <c r="B82" s="44"/>
      <c r="C82" s="18" t="s">
        <v>132</v>
      </c>
      <c r="D82" s="44"/>
      <c r="E82" s="36">
        <v>0.14000000000000001</v>
      </c>
      <c r="F82" s="44"/>
      <c r="G82" s="38"/>
      <c r="H82" s="44"/>
      <c r="I82" s="36">
        <f>E82*G82</f>
        <v>0</v>
      </c>
      <c r="J82" s="44"/>
      <c r="K82" s="27"/>
      <c r="L82" s="50"/>
      <c r="M82" s="50"/>
      <c r="N82" s="50"/>
      <c r="O82" s="51"/>
      <c r="P82" s="50"/>
      <c r="Q82" s="52"/>
      <c r="R82" s="50"/>
      <c r="S82" s="51"/>
      <c r="T82" s="50"/>
      <c r="U82" s="27"/>
      <c r="W82" s="61"/>
      <c r="X82" s="61"/>
      <c r="Y82" s="61"/>
      <c r="Z82" s="61"/>
      <c r="AA82" s="61"/>
      <c r="AB82" s="61"/>
      <c r="AC82" s="61"/>
      <c r="AD82" s="61"/>
      <c r="AE82" s="61"/>
      <c r="AF82" s="61"/>
      <c r="AG82" s="61"/>
      <c r="AH82" s="61"/>
      <c r="AI82" s="61"/>
      <c r="AJ82" s="61"/>
    </row>
    <row r="83" spans="1:36" ht="14.5" x14ac:dyDescent="0.3">
      <c r="A83" s="27"/>
      <c r="B83" s="44"/>
      <c r="C83" s="44"/>
      <c r="D83" s="44"/>
      <c r="E83" s="45"/>
      <c r="F83" s="44"/>
      <c r="G83" s="46"/>
      <c r="H83" s="44"/>
      <c r="I83" s="45"/>
      <c r="J83" s="44"/>
      <c r="K83" s="27"/>
      <c r="L83" s="50"/>
      <c r="M83" s="18" t="s">
        <v>56</v>
      </c>
      <c r="N83" s="50"/>
      <c r="O83" s="36">
        <v>1</v>
      </c>
      <c r="P83" s="50"/>
      <c r="Q83" s="38"/>
      <c r="R83" s="50"/>
      <c r="S83" s="36">
        <f>O83*Q83</f>
        <v>0</v>
      </c>
      <c r="T83" s="50"/>
      <c r="U83" s="27"/>
      <c r="W83" s="61"/>
      <c r="X83" s="61"/>
      <c r="Y83" s="61"/>
      <c r="Z83" s="61"/>
      <c r="AA83" s="61"/>
      <c r="AB83" s="61"/>
      <c r="AC83" s="61"/>
      <c r="AD83" s="61"/>
      <c r="AE83" s="61"/>
      <c r="AF83" s="61"/>
      <c r="AG83" s="61"/>
      <c r="AH83" s="61"/>
      <c r="AI83" s="61"/>
      <c r="AJ83" s="61"/>
    </row>
    <row r="84" spans="1:36" ht="14.5" x14ac:dyDescent="0.3">
      <c r="A84" s="27"/>
      <c r="B84" s="44"/>
      <c r="C84" s="18" t="s">
        <v>133</v>
      </c>
      <c r="D84" s="44"/>
      <c r="E84" s="36">
        <v>1.2</v>
      </c>
      <c r="F84" s="44"/>
      <c r="G84" s="38"/>
      <c r="H84" s="44"/>
      <c r="I84" s="36">
        <f>E84*G84</f>
        <v>0</v>
      </c>
      <c r="J84" s="44"/>
      <c r="K84" s="27"/>
      <c r="L84" s="50"/>
      <c r="M84" s="50"/>
      <c r="N84" s="50"/>
      <c r="O84" s="51"/>
      <c r="P84" s="50"/>
      <c r="Q84" s="52"/>
      <c r="R84" s="50"/>
      <c r="S84" s="51"/>
      <c r="T84" s="50"/>
      <c r="U84" s="27"/>
      <c r="W84" s="61"/>
      <c r="X84" s="61"/>
      <c r="Y84" s="61"/>
      <c r="Z84" s="61"/>
      <c r="AA84" s="61"/>
      <c r="AB84" s="61"/>
      <c r="AC84" s="61"/>
      <c r="AD84" s="61"/>
      <c r="AE84" s="61"/>
      <c r="AF84" s="61"/>
      <c r="AG84" s="61"/>
      <c r="AH84" s="61"/>
      <c r="AI84" s="61"/>
      <c r="AJ84" s="61"/>
    </row>
    <row r="85" spans="1:36" ht="14.5" x14ac:dyDescent="0.3">
      <c r="A85" s="27"/>
      <c r="B85" s="44"/>
      <c r="C85" s="44"/>
      <c r="D85" s="44"/>
      <c r="E85" s="45"/>
      <c r="F85" s="44"/>
      <c r="G85" s="46"/>
      <c r="H85" s="44"/>
      <c r="I85" s="45"/>
      <c r="J85" s="44"/>
      <c r="K85" s="27"/>
      <c r="L85" s="27"/>
      <c r="M85" s="28" t="s">
        <v>127</v>
      </c>
      <c r="N85" s="27"/>
      <c r="O85" s="29"/>
      <c r="P85" s="27"/>
      <c r="Q85" s="30"/>
      <c r="R85" s="27"/>
      <c r="S85" s="29"/>
      <c r="T85" s="27"/>
      <c r="U85" s="27"/>
      <c r="W85" s="61"/>
      <c r="X85" s="61"/>
      <c r="Y85" s="61"/>
      <c r="Z85" s="61"/>
      <c r="AA85" s="61"/>
      <c r="AB85" s="61"/>
      <c r="AC85" s="61"/>
      <c r="AD85" s="61"/>
      <c r="AE85" s="61"/>
      <c r="AF85" s="61"/>
      <c r="AG85" s="61"/>
      <c r="AH85" s="61"/>
      <c r="AI85" s="61"/>
      <c r="AJ85" s="61"/>
    </row>
    <row r="86" spans="1:36" ht="14.5" x14ac:dyDescent="0.3">
      <c r="A86" s="27"/>
      <c r="B86" s="44"/>
      <c r="C86" s="18" t="s">
        <v>134</v>
      </c>
      <c r="D86" s="44"/>
      <c r="E86" s="36">
        <v>1.2</v>
      </c>
      <c r="F86" s="44"/>
      <c r="G86" s="38"/>
      <c r="H86" s="44"/>
      <c r="I86" s="36">
        <f>E86*G86</f>
        <v>0</v>
      </c>
      <c r="J86" s="44"/>
      <c r="K86" s="27"/>
      <c r="L86" s="50"/>
      <c r="M86" s="50"/>
      <c r="N86" s="50"/>
      <c r="O86" s="51"/>
      <c r="P86" s="50"/>
      <c r="Q86" s="52"/>
      <c r="R86" s="50"/>
      <c r="S86" s="51"/>
      <c r="T86" s="50"/>
      <c r="U86" s="27"/>
      <c r="W86" s="61"/>
      <c r="X86" s="61"/>
      <c r="Y86" s="61"/>
      <c r="Z86" s="61"/>
      <c r="AA86" s="61"/>
      <c r="AB86" s="61"/>
      <c r="AC86" s="61"/>
      <c r="AD86" s="61"/>
      <c r="AE86" s="61"/>
      <c r="AF86" s="61"/>
      <c r="AG86" s="61"/>
      <c r="AH86" s="61"/>
      <c r="AI86" s="61"/>
      <c r="AJ86" s="61"/>
    </row>
    <row r="87" spans="1:36" ht="14.5" x14ac:dyDescent="0.3">
      <c r="A87" s="27"/>
      <c r="B87" s="44"/>
      <c r="C87" s="44"/>
      <c r="D87" s="44"/>
      <c r="E87" s="45"/>
      <c r="F87" s="44"/>
      <c r="G87" s="46"/>
      <c r="H87" s="44"/>
      <c r="I87" s="45"/>
      <c r="J87" s="44"/>
      <c r="K87" s="27"/>
      <c r="L87" s="50"/>
      <c r="M87" s="18" t="s">
        <v>142</v>
      </c>
      <c r="N87" s="50"/>
      <c r="O87" s="36">
        <v>0.65</v>
      </c>
      <c r="P87" s="50"/>
      <c r="Q87" s="38"/>
      <c r="R87" s="50"/>
      <c r="S87" s="36">
        <f>O87*Q87</f>
        <v>0</v>
      </c>
      <c r="T87" s="50"/>
      <c r="U87" s="27"/>
      <c r="W87" s="61"/>
      <c r="X87" s="61"/>
      <c r="Y87" s="61"/>
      <c r="Z87" s="61"/>
      <c r="AA87" s="61"/>
      <c r="AB87" s="61"/>
      <c r="AC87" s="61"/>
      <c r="AD87" s="61"/>
      <c r="AE87" s="61"/>
      <c r="AF87" s="61"/>
      <c r="AG87" s="61"/>
      <c r="AH87" s="61"/>
      <c r="AI87" s="61"/>
      <c r="AJ87" s="61"/>
    </row>
    <row r="88" spans="1:36" ht="14.5" x14ac:dyDescent="0.3">
      <c r="A88" s="27"/>
      <c r="B88" s="44"/>
      <c r="C88" s="18" t="s">
        <v>135</v>
      </c>
      <c r="D88" s="44"/>
      <c r="E88" s="36">
        <v>1.2</v>
      </c>
      <c r="F88" s="44"/>
      <c r="G88" s="38"/>
      <c r="H88" s="44"/>
      <c r="I88" s="36">
        <f>E88*G88</f>
        <v>0</v>
      </c>
      <c r="J88" s="44"/>
      <c r="K88" s="27"/>
      <c r="L88" s="50"/>
      <c r="M88" s="50"/>
      <c r="N88" s="50"/>
      <c r="O88" s="51"/>
      <c r="P88" s="50"/>
      <c r="Q88" s="52"/>
      <c r="R88" s="50"/>
      <c r="S88" s="51"/>
      <c r="T88" s="50"/>
      <c r="U88" s="27"/>
      <c r="W88" s="61"/>
      <c r="X88" s="61"/>
      <c r="Y88" s="61"/>
      <c r="Z88" s="61"/>
      <c r="AA88" s="61"/>
      <c r="AB88" s="61"/>
      <c r="AC88" s="61"/>
      <c r="AD88" s="61"/>
      <c r="AE88" s="61"/>
      <c r="AF88" s="61"/>
      <c r="AG88" s="61"/>
      <c r="AH88" s="61"/>
      <c r="AI88" s="61"/>
      <c r="AJ88" s="61"/>
    </row>
    <row r="89" spans="1:36" ht="14.5" x14ac:dyDescent="0.3">
      <c r="A89" s="27"/>
      <c r="B89" s="44"/>
      <c r="C89" s="44"/>
      <c r="D89" s="44"/>
      <c r="E89" s="45"/>
      <c r="F89" s="44"/>
      <c r="G89" s="46"/>
      <c r="H89" s="44"/>
      <c r="I89" s="45"/>
      <c r="J89" s="44"/>
      <c r="K89" s="27"/>
      <c r="L89" s="27"/>
      <c r="M89" s="28"/>
      <c r="N89" s="29"/>
      <c r="O89" s="27"/>
      <c r="P89" s="30"/>
      <c r="Q89" s="27"/>
      <c r="R89" s="29"/>
      <c r="S89" s="27"/>
      <c r="T89" s="27"/>
      <c r="U89" s="27"/>
      <c r="W89" s="61"/>
      <c r="X89" s="61"/>
      <c r="Y89" s="61"/>
      <c r="Z89" s="61"/>
      <c r="AA89" s="61"/>
      <c r="AB89" s="61"/>
      <c r="AC89" s="61"/>
      <c r="AD89" s="61"/>
      <c r="AE89" s="61"/>
      <c r="AF89" s="61"/>
      <c r="AG89" s="61"/>
      <c r="AH89" s="61"/>
      <c r="AI89" s="61"/>
      <c r="AJ89" s="61"/>
    </row>
    <row r="90" spans="1:36" ht="14.5" x14ac:dyDescent="0.3">
      <c r="A90" s="27"/>
      <c r="B90" s="27"/>
      <c r="C90" s="28"/>
      <c r="D90" s="27"/>
      <c r="E90" s="29"/>
      <c r="F90" s="27"/>
      <c r="G90" s="30"/>
      <c r="H90" s="27"/>
      <c r="I90" s="29"/>
      <c r="J90" s="27"/>
      <c r="K90" s="27"/>
      <c r="L90" s="27"/>
      <c r="M90" s="28"/>
      <c r="N90" s="29"/>
      <c r="O90" s="27"/>
      <c r="P90" s="30"/>
      <c r="Q90" s="27"/>
      <c r="R90" s="29"/>
      <c r="S90" s="27"/>
      <c r="T90" s="27"/>
      <c r="U90" s="27"/>
      <c r="W90" s="61"/>
      <c r="X90" s="61"/>
      <c r="Y90" s="61"/>
      <c r="Z90" s="61"/>
      <c r="AA90" s="61"/>
      <c r="AB90" s="61"/>
      <c r="AC90" s="61"/>
      <c r="AD90" s="61"/>
      <c r="AE90" s="61"/>
      <c r="AF90" s="61"/>
      <c r="AG90" s="61"/>
      <c r="AH90" s="61"/>
      <c r="AI90" s="61"/>
      <c r="AJ90" s="61"/>
    </row>
    <row r="91" spans="1:36" x14ac:dyDescent="0.3">
      <c r="E91" s="18"/>
      <c r="G91" s="18"/>
      <c r="I91" s="18"/>
      <c r="O91" s="18"/>
      <c r="Q91" s="18"/>
      <c r="S91" s="18"/>
    </row>
    <row r="92" spans="1:36" x14ac:dyDescent="0.3">
      <c r="E92" s="18"/>
      <c r="G92" s="18"/>
      <c r="I92" s="18"/>
      <c r="O92" s="18"/>
      <c r="Q92" s="18"/>
      <c r="S92" s="18"/>
    </row>
    <row r="93" spans="1:36" x14ac:dyDescent="0.3">
      <c r="E93" s="18"/>
      <c r="G93" s="18"/>
      <c r="I93" s="18"/>
      <c r="O93" s="18"/>
      <c r="Q93" s="18"/>
      <c r="S93" s="18"/>
    </row>
    <row r="94" spans="1:36" x14ac:dyDescent="0.3">
      <c r="E94" s="18"/>
      <c r="G94" s="18"/>
      <c r="I94" s="18"/>
      <c r="O94" s="18"/>
      <c r="Q94" s="18"/>
      <c r="S94" s="18"/>
    </row>
    <row r="95" spans="1:36" x14ac:dyDescent="0.3">
      <c r="E95" s="18"/>
      <c r="G95" s="18"/>
      <c r="I95" s="18"/>
      <c r="O95" s="18"/>
      <c r="Q95" s="18"/>
      <c r="S95" s="18"/>
    </row>
    <row r="96" spans="1:36" x14ac:dyDescent="0.3">
      <c r="E96" s="18"/>
      <c r="G96" s="18"/>
      <c r="I96" s="18"/>
      <c r="O96" s="18"/>
      <c r="Q96" s="18"/>
      <c r="S96" s="18"/>
    </row>
    <row r="97" s="18" customFormat="1" x14ac:dyDescent="0.3"/>
    <row r="98" s="18" customFormat="1" x14ac:dyDescent="0.3"/>
    <row r="99" s="18" customFormat="1" x14ac:dyDescent="0.3"/>
    <row r="100" s="18" customFormat="1" x14ac:dyDescent="0.3"/>
    <row r="101" s="18" customFormat="1" x14ac:dyDescent="0.3"/>
    <row r="102" s="18" customFormat="1" x14ac:dyDescent="0.3"/>
    <row r="103" s="18" customFormat="1" x14ac:dyDescent="0.3"/>
    <row r="104" s="18" customFormat="1" x14ac:dyDescent="0.3"/>
    <row r="105" s="18" customFormat="1" x14ac:dyDescent="0.3"/>
    <row r="106" s="18" customFormat="1" x14ac:dyDescent="0.3"/>
    <row r="107" s="18" customFormat="1" x14ac:dyDescent="0.3"/>
    <row r="108" s="18" customFormat="1" x14ac:dyDescent="0.3"/>
    <row r="109" s="18" customFormat="1" x14ac:dyDescent="0.3"/>
    <row r="110" s="18" customFormat="1" x14ac:dyDescent="0.3"/>
    <row r="111" s="18" customFormat="1" x14ac:dyDescent="0.3"/>
    <row r="112" s="18" customFormat="1" x14ac:dyDescent="0.3"/>
    <row r="113" s="18" customFormat="1" x14ac:dyDescent="0.3"/>
    <row r="114" s="18" customFormat="1" x14ac:dyDescent="0.3"/>
    <row r="115" s="18" customFormat="1" x14ac:dyDescent="0.3"/>
    <row r="116" s="18" customFormat="1" x14ac:dyDescent="0.3"/>
    <row r="117" s="18" customFormat="1" x14ac:dyDescent="0.3"/>
    <row r="118" s="18" customFormat="1" x14ac:dyDescent="0.3"/>
    <row r="119" s="18" customFormat="1" x14ac:dyDescent="0.3"/>
    <row r="120" s="18" customFormat="1" x14ac:dyDescent="0.3"/>
    <row r="121" s="18" customFormat="1" x14ac:dyDescent="0.3"/>
    <row r="122" s="18" customFormat="1" x14ac:dyDescent="0.3"/>
    <row r="123" s="18" customFormat="1" x14ac:dyDescent="0.3"/>
    <row r="124" s="18" customFormat="1" x14ac:dyDescent="0.3"/>
    <row r="125" s="18" customFormat="1" x14ac:dyDescent="0.3"/>
    <row r="126" s="18" customFormat="1" x14ac:dyDescent="0.3"/>
    <row r="127" s="18" customFormat="1" x14ac:dyDescent="0.3"/>
    <row r="139" spans="3:3" x14ac:dyDescent="0.3">
      <c r="C139" s="47"/>
    </row>
  </sheetData>
  <sheetProtection algorithmName="SHA-512" hashValue="ZR8J36h/UhBJjGsfl9n+NGH+ykEiPiC1jAdFAEcwY6wpuPYKjM2SXM+ZEkkXlDqoZPx5pmDMc59uhpt56ItswA==" saltValue="9FGA5NjTo5yc7ch3Vv+Rbw==" spinCount="100000" sheet="1" selectLockedCells="1"/>
  <mergeCells count="7">
    <mergeCell ref="C2:I2"/>
    <mergeCell ref="L1:T7"/>
    <mergeCell ref="C75:C76"/>
    <mergeCell ref="E75:E76"/>
    <mergeCell ref="E7:H7"/>
    <mergeCell ref="D4:I4"/>
    <mergeCell ref="E6:G6"/>
  </mergeCells>
  <pageMargins left="1.0899999999999999"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3c5dbf34-c73a-430c-9290-9174ad787734" ContentTypeId="0x0101004E1B537BC2B2AD43A5AF5311D732D3AA1A" PreviousValue="false"/>
</file>

<file path=customXml/item3.xml><?xml version="1.0" encoding="utf-8"?>
<ct:contentTypeSchema xmlns:ct="http://schemas.microsoft.com/office/2006/metadata/contentType" xmlns:ma="http://schemas.microsoft.com/office/2006/metadata/properties/metaAttributes" ct:_="" ma:_="" ma:contentTypeName="Printing Services" ma:contentTypeID="0x0101004E1B537BC2B2AD43A5AF5311D732D3AA1A007F13C3A1DA08214AA5816C0D3FB45EDE" ma:contentTypeVersion="25" ma:contentTypeDescription="" ma:contentTypeScope="" ma:versionID="923f361be6af80302bed6f9318491c9c">
  <xsd:schema xmlns:xsd="http://www.w3.org/2001/XMLSchema" xmlns:xs="http://www.w3.org/2001/XMLSchema" xmlns:p="http://schemas.microsoft.com/office/2006/metadata/properties" xmlns:ns2="c5dbf80e-f509-45f6-9fe5-406e3eefabbb" xmlns:ns3="d9e0db1d-18b8-41c0-98f3-019f4cc51bb4" targetNamespace="http://schemas.microsoft.com/office/2006/metadata/properties" ma:root="true" ma:fieldsID="535eb8c48dcd49d04645a51e7644c3e2" ns2:_="" ns3:_="">
    <xsd:import namespace="c5dbf80e-f509-45f6-9fe5-406e3eefabbb"/>
    <xsd:import namespace="d9e0db1d-18b8-41c0-98f3-019f4cc51bb4"/>
    <xsd:element name="properties">
      <xsd:complexType>
        <xsd:sequence>
          <xsd:element name="documentManagement">
            <xsd:complexType>
              <xsd:all>
                <xsd:element ref="ns2:hc632fe273cb498aa970207d30c3b1d8" minOccurs="0"/>
                <xsd:element ref="ns2:TaxCatchAll" minOccurs="0"/>
                <xsd:element ref="ns2:TaxCatchAllLabel" minOccurs="0"/>
                <xsd:element ref="ns2:Item_x0020_ID" minOccurs="0"/>
                <xsd:element ref="ns2:Active_x0020_Document" minOccurs="0"/>
                <xsd:element ref="ns2:k783bd3bed48458d851b058e5956b8d1"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bf80e-f509-45f6-9fe5-406e3eefabbb" elementFormDefault="qualified">
    <xsd:import namespace="http://schemas.microsoft.com/office/2006/documentManagement/types"/>
    <xsd:import namespace="http://schemas.microsoft.com/office/infopath/2007/PartnerControls"/>
    <xsd:element name="hc632fe273cb498aa970207d30c3b1d8" ma:index="8" nillable="true" ma:taxonomy="true" ma:internalName="hc632fe273cb498aa970207d30c3b1d8" ma:taxonomyFieldName="Document_x0020_Type" ma:displayName="Document Type" ma:indexed="true" ma:default="" ma:fieldId="{1c632fe2-73cb-498a-a970-207d30c3b1d8}" ma:sspId="3c5dbf34-c73a-430c-9290-9174ad787734" ma:termSetId="b599ea14-30b5-458d-8ef2-998774c2af3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89b5eab-be8d-4d24-a626-7bc52d951d63}" ma:internalName="TaxCatchAll" ma:showField="CatchAllData" ma:web="d9e0db1d-18b8-41c0-98f3-019f4cc51bb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89b5eab-be8d-4d24-a626-7bc52d951d63}" ma:internalName="TaxCatchAllLabel" ma:readOnly="true" ma:showField="CatchAllDataLabel" ma:web="d9e0db1d-18b8-41c0-98f3-019f4cc51bb4">
      <xsd:complexType>
        <xsd:complexContent>
          <xsd:extension base="dms:MultiChoiceLookup">
            <xsd:sequence>
              <xsd:element name="Value" type="dms:Lookup" maxOccurs="unbounded" minOccurs="0" nillable="true"/>
            </xsd:sequence>
          </xsd:extension>
        </xsd:complexContent>
      </xsd:complexType>
    </xsd:element>
    <xsd:element name="Item_x0020_ID" ma:index="12" nillable="true" ma:displayName="Item ID" ma:internalName="Item_x0020_ID">
      <xsd:simpleType>
        <xsd:restriction base="dms:Text">
          <xsd:maxLength value="255"/>
        </xsd:restriction>
      </xsd:simpleType>
    </xsd:element>
    <xsd:element name="Active_x0020_Document" ma:index="13" nillable="true" ma:displayName="Active Document" ma:default="1" ma:internalName="Active_x0020_Document">
      <xsd:simpleType>
        <xsd:restriction base="dms:Boolean"/>
      </xsd:simpleType>
    </xsd:element>
    <xsd:element name="k783bd3bed48458d851b058e5956b8d1" ma:index="14" ma:taxonomy="true" ma:internalName="k783bd3bed48458d851b058e5956b8d1" ma:taxonomyFieldName="Printing_x0020_Services" ma:displayName="Printing Services" ma:indexed="true" ma:readOnly="false" ma:default="" ma:fieldId="{4783bd3b-ed48-458d-851b-058e5956b8d1}" ma:sspId="3c5dbf34-c73a-430c-9290-9174ad787734" ma:termSetId="31421f8e-5241-47ce-b874-698076f44a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e0db1d-18b8-41c0-98f3-019f4cc51bb4"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783bd3bed48458d851b058e5956b8d1 xmlns="c5dbf80e-f509-45f6-9fe5-406e3eefabbb">
      <Terms xmlns="http://schemas.microsoft.com/office/infopath/2007/PartnerControls">
        <TermInfo xmlns="http://schemas.microsoft.com/office/infopath/2007/PartnerControls">
          <TermName xmlns="http://schemas.microsoft.com/office/infopath/2007/PartnerControls">Digital Print</TermName>
          <TermId xmlns="http://schemas.microsoft.com/office/infopath/2007/PartnerControls">cd04ec8b-e890-4fb3-b0a4-110b5ef8e235</TermId>
        </TermInfo>
      </Terms>
    </k783bd3bed48458d851b058e5956b8d1>
    <Item_x0020_ID xmlns="c5dbf80e-f509-45f6-9fe5-406e3eefabbb" xsi:nil="true"/>
    <Active_x0020_Document xmlns="c5dbf80e-f509-45f6-9fe5-406e3eefabbb">true</Active_x0020_Document>
    <TaxCatchAll xmlns="c5dbf80e-f509-45f6-9fe5-406e3eefabbb">
      <Value>21</Value>
    </TaxCatchAll>
    <hc632fe273cb498aa970207d30c3b1d8 xmlns="c5dbf80e-f509-45f6-9fe5-406e3eefabbb">
      <Terms xmlns="http://schemas.microsoft.com/office/infopath/2007/PartnerControls"/>
    </hc632fe273cb498aa970207d30c3b1d8>
    <_dlc_DocIdUrl xmlns="d9e0db1d-18b8-41c0-98f3-019f4cc51bb4">
      <Url>https://hants.sharepoint.com/sites/PDS/_layouts/15/DocIdRedir.aspx?ID=PDSDOCID-881562454-531738</Url>
      <Description>PDSDOCID-881562454-531738</Description>
    </_dlc_DocIdUrl>
    <_dlc_DocId xmlns="d9e0db1d-18b8-41c0-98f3-019f4cc51bb4">PDSDOCID-881562454-531738</_dlc_DocId>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044AA9-3EBC-4F71-8D51-CF8D67E014BE}">
  <ds:schemaRefs>
    <ds:schemaRef ds:uri="http://schemas.microsoft.com/sharepoint/events"/>
  </ds:schemaRefs>
</ds:datastoreItem>
</file>

<file path=customXml/itemProps2.xml><?xml version="1.0" encoding="utf-8"?>
<ds:datastoreItem xmlns:ds="http://schemas.openxmlformats.org/officeDocument/2006/customXml" ds:itemID="{72F0C606-129D-4DBC-8C5D-3F57AFC58F5A}">
  <ds:schemaRefs>
    <ds:schemaRef ds:uri="Microsoft.SharePoint.Taxonomy.ContentTypeSync"/>
  </ds:schemaRefs>
</ds:datastoreItem>
</file>

<file path=customXml/itemProps3.xml><?xml version="1.0" encoding="utf-8"?>
<ds:datastoreItem xmlns:ds="http://schemas.openxmlformats.org/officeDocument/2006/customXml" ds:itemID="{B0AE1ACE-69C0-4056-8161-C57D96CC7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bf80e-f509-45f6-9fe5-406e3eefabbb"/>
    <ds:schemaRef ds:uri="d9e0db1d-18b8-41c0-98f3-019f4cc51b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577F076-E1F7-42A7-B7C2-70629FE0752B}">
  <ds:schemaRefs>
    <ds:schemaRef ds:uri="http://purl.org/dc/dcmitype/"/>
    <ds:schemaRef ds:uri="d9e0db1d-18b8-41c0-98f3-019f4cc51bb4"/>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c5dbf80e-f509-45f6-9fe5-406e3eefabbb"/>
    <ds:schemaRef ds:uri="http://www.w3.org/XML/1998/namespace"/>
  </ds:schemaRefs>
</ds:datastoreItem>
</file>

<file path=customXml/itemProps5.xml><?xml version="1.0" encoding="utf-8"?>
<ds:datastoreItem xmlns:ds="http://schemas.openxmlformats.org/officeDocument/2006/customXml" ds:itemID="{674DFC4F-F57A-4E4F-80D2-4509122FBD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PS Web shop estimation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Dowling, Oliver</dc:creator>
  <cp:keywords/>
  <dc:description/>
  <cp:lastModifiedBy>Dowling, Oliver</cp:lastModifiedBy>
  <cp:revision/>
  <dcterms:created xsi:type="dcterms:W3CDTF">2018-11-03T07:02:15Z</dcterms:created>
  <dcterms:modified xsi:type="dcterms:W3CDTF">2024-10-21T06:58:31Z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0x0101004E1B537BC2B2AD43A5AF5311D732D3AA1A007F13C3A1DA08214AA5816C0D3FB45EDE</vt:lpwstr>
  </property>
  <property fmtid="{D5CDD505-2E9C-101B-9397-08002B2CF9AE}" pid="3" name="Printing Services">
    <vt:lpwstr>21;#Digital Print|cd04ec8b-e890-4fb3-b0a4-110b5ef8e235</vt:lpwstr>
  </property>
  <property fmtid="{D5CDD505-2E9C-101B-9397-08002B2CF9AE}" pid="4" name="Document Type">
    <vt:lpwstr/>
  </property>
  <property fmtid="{D5CDD505-2E9C-101B-9397-08002B2CF9AE}" pid="5" name="_dlc_policyId">
    <vt:lpwstr/>
  </property>
  <property fmtid="{D5CDD505-2E9C-101B-9397-08002B2CF9AE}" pid="6" name="ItemRetentionFormula">
    <vt:lpwstr/>
  </property>
  <property fmtid="{D5CDD505-2E9C-101B-9397-08002B2CF9AE}" pid="7" name="_dlc_DocIdItemGuid">
    <vt:lpwstr>2f7aef33-960f-4abd-8c46-c18d90ec7da3</vt:lpwstr>
  </property>
  <property fmtid="{D5CDD505-2E9C-101B-9397-08002B2CF9AE}" pid="8" name="SharedWithUsers">
    <vt:lpwstr>10;#Frewin, Robert;#11;#Miles, Sally;#12;#Botting, Sharon;#51;#Adams, Nick;#43;#Cooksey, Steve;#54;#Woods, Andy;#50;#McCormac, Alan;#44;#Elmes, Philip;#88;#Dowling, Oliver;#107;#Stokes, Mark</vt:lpwstr>
  </property>
  <property fmtid="{D5CDD505-2E9C-101B-9397-08002B2CF9AE}" pid="9" name="k783bd3bed48458d851b058e5956b8d1">
    <vt:lpwstr>Digital Print|cd04ec8b-e890-4fb3-b0a4-110b5ef8e235</vt:lpwstr>
  </property>
  <property fmtid="{D5CDD505-2E9C-101B-9397-08002B2CF9AE}" pid="10" name="Item ID">
    <vt:lpwstr/>
  </property>
  <property fmtid="{D5CDD505-2E9C-101B-9397-08002B2CF9AE}" pid="11" name="Active Document">
    <vt:lpwstr>1</vt:lpwstr>
  </property>
  <property fmtid="{D5CDD505-2E9C-101B-9397-08002B2CF9AE}" pid="12" name="TaxCatchAll">
    <vt:lpwstr>21;#</vt:lpwstr>
  </property>
  <property fmtid="{D5CDD505-2E9C-101B-9397-08002B2CF9AE}" pid="13" name="hc632fe273cb498aa970207d30c3b1d8">
    <vt:lpwstr/>
  </property>
  <property fmtid="{D5CDD505-2E9C-101B-9397-08002B2CF9AE}" pid="14" name="_dlc_DocId">
    <vt:lpwstr>PDSDOCID-881562454-429951</vt:lpwstr>
  </property>
  <property fmtid="{D5CDD505-2E9C-101B-9397-08002B2CF9AE}" pid="15" name="_dlc_DocIdUrl">
    <vt:lpwstr>https://hants.sharepoint.com/sites/PDS/_layouts/15/DocIdRedir.aspx?ID=PDSDOCID-881562454-429951, PDSDOCID-881562454-429951</vt:lpwstr>
  </property>
  <property fmtid="{D5CDD505-2E9C-101B-9397-08002B2CF9AE}" pid="16" name="CCBS_x0020_Groups_x0020_and_x0020_Meetings">
    <vt:lpwstr/>
  </property>
  <property fmtid="{D5CDD505-2E9C-101B-9397-08002B2CF9AE}" pid="17" name="Corporate_x0020_Procurement_x0020__x002d__x0020_Category_x0020_Management">
    <vt:lpwstr/>
  </property>
  <property fmtid="{D5CDD505-2E9C-101B-9397-08002B2CF9AE}" pid="18" name="h0ec993fb790465aaa7facaa3d42da6c">
    <vt:lpwstr/>
  </property>
  <property fmtid="{D5CDD505-2E9C-101B-9397-08002B2CF9AE}" pid="19" name="f836b7e41fbc4a4a81565824afba9a77">
    <vt:lpwstr/>
  </property>
  <property fmtid="{D5CDD505-2E9C-101B-9397-08002B2CF9AE}" pid="20" name="CCBS Groups and Meetings">
    <vt:lpwstr/>
  </property>
  <property fmtid="{D5CDD505-2E9C-101B-9397-08002B2CF9AE}" pid="21" name="Corporate Procurement - Category Management">
    <vt:lpwstr/>
  </property>
  <property fmtid="{D5CDD505-2E9C-101B-9397-08002B2CF9AE}" pid="22" name="MediaServiceImageTags">
    <vt:lpwstr/>
  </property>
  <property fmtid="{D5CDD505-2E9C-101B-9397-08002B2CF9AE}" pid="23" name="lcf76f155ced4ddcb4097134ff3c332f">
    <vt:lpwstr/>
  </property>
</Properties>
</file>